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marutate\Desktop\"/>
    </mc:Choice>
  </mc:AlternateContent>
  <xr:revisionPtr revIDLastSave="0" documentId="13_ncr:1_{A229044C-6B89-4DE8-8683-781A1E03DD9D}" xr6:coauthVersionLast="47" xr6:coauthVersionMax="47" xr10:uidLastSave="{00000000-0000-0000-0000-000000000000}"/>
  <bookViews>
    <workbookView xWindow="-110" yWindow="-110" windowWidth="19420" windowHeight="11500" activeTab="1" xr2:uid="{DD921BB1-6B0B-440A-A10C-E04356C53A7C}"/>
  </bookViews>
  <sheets>
    <sheet name="Indice" sheetId="1" r:id="rId1"/>
    <sheet name="Reporte OPR´s" sheetId="2" r:id="rId2"/>
    <sheet name="Reporte OPR´s Agregadas" sheetId="3" r:id="rId3"/>
    <sheet name="Detalle Activaciones" sheetId="4" state="hidden" r:id="rId4"/>
    <sheet name="Base Activaciones" sheetId="5" state="hidden" r:id="rId5"/>
  </sheets>
  <calcPr calcId="191029"/>
  <pivotCaches>
    <pivotCache cacheId="1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" i="5" l="1"/>
  <c r="AD3" i="5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E14" i="3"/>
  <c r="D14" i="3"/>
  <c r="H10" i="2"/>
  <c r="H9" i="2"/>
  <c r="H8" i="2"/>
  <c r="H7" i="2"/>
</calcChain>
</file>

<file path=xl/sharedStrings.xml><?xml version="1.0" encoding="utf-8"?>
<sst xmlns="http://schemas.openxmlformats.org/spreadsheetml/2006/main" count="589" uniqueCount="177">
  <si>
    <t>Tipos de Operación</t>
  </si>
  <si>
    <t>Subtipos de Operación de Acuerdo a Politica de Habitualidad de la Compañía</t>
  </si>
  <si>
    <t>Art. 147 letra a)</t>
  </si>
  <si>
    <t>Aquellas operaciones que no sean de monto relevante. Para estos efectos, se entiende que es de monto relevante todo acto o contrato que supere el 1% del patrimonio social, siempre que dicho acto o contrato exceda el equivalente a 2.000 unidades de fomento y, en todo caso, cuando sea superior a 20.000 unidades de fomento. Se presume que constituyen una sola operación todas aquellas que se perfeccionen en un periodo de 12 meses consecutivos por Ley 18046 medio de uno o más actos similares o complementarios, en los que exista identidad de partes, incluidas las personas relacionadas, u objeto.</t>
  </si>
  <si>
    <t>A. Operaciones celebradas por Cencosud Shopping S.A. con Cencosud S.A. o con Filiales o Coligadas de cualquiera de ellas.</t>
  </si>
  <si>
    <t>A.1</t>
  </si>
  <si>
    <t>La compraventa de mercadería y de toda clase de bienes corporales muebles.</t>
  </si>
  <si>
    <t>A.2</t>
  </si>
  <si>
    <t>La compra, venta, arrendamiento y administración de toda clase de bienes inmuebles, y toda clase de operaciones anexas o complementarias a la gestión y administración, desarrollo, operación y mantenimiento de bienes inmuebles, tales como el cobro de gastos comunes, arrendamiento de locales y/o espacios comerciales, arrendamiento de oficinas y en general, operaciones de arrendamiento y subarrendamiento de toda clase de inmuebles, así como la habilitación de los mismos.</t>
  </si>
  <si>
    <t>Art. 147 letra b)</t>
  </si>
  <si>
    <t>Aquellas que, conforme a la política de operaciones habituales aprobada por el directorio, sean ordinarias en consideración al giro social. El acuerdo que establezca estas políticas o su modificación deberá contar con el pronunciamiento del Comité de Directores y será informado a la Comisión como hecho esencial cuando corresponda.La política de operaciones habituales a que se refiere el presente literal deberá contener las menciones mínimas que establezca la Comisión mediante una norma de carácter general, y mantenerse permanentemente a disposición de los accionistas en las oficinas sociales y en el sitio web institucional de las sociedades que cuenten con tales medios. Con todo, la política referida precedentemente no podrá autorizar la suscripción de actos o contratos que
comprometan más del 10% del activo de la sociedad.</t>
  </si>
  <si>
    <t>A.3</t>
  </si>
  <si>
    <t>Contratos de licencia de marcas o autorizaciones de uso.</t>
  </si>
  <si>
    <t>A.4</t>
  </si>
  <si>
    <t>Operaciones financieras, tales como el cobro y pago de cuentas por pagar u otras acreencias, préstamos, cobro y pago de intereses financieros, transferencias de saldos entre cuentas corrientes, abonos y cargos a cuentas corrientes mercantiles, remesas y otorgamiento de garantías.</t>
  </si>
  <si>
    <t>A.5</t>
  </si>
  <si>
    <t>La prestación de servicios de gestión financiera, prestación de servicios legales y/o de representación legal de cualquier tipo, bien sea en sede administrativa, judicial o arbitral, servicios técnicos, informáticos, contables, financieros, tributarios, de auditoría, administrativos, y, en general, servicios de back-office o similares. Dichos servicios administrativos o de back office podrán incluir, de forma ilustrativa, servicios en el área de cumplimiento, comunicaciones internas y externas, administración y finanzas, recursos humanos, auditoría, sostenibilidad, sistemas y tecnologías de información, data analytics, control de gestión, procurement, de obras y proyectos, relación con inversionistas y sostenibilidad, servicios relacionados con la importación, exportación y operaciones de comercio exterior, incluyendo operaciones de internación de productos (COMEX) y otros servicios que sean accesorios o complementarios a los anteriores.</t>
  </si>
  <si>
    <t>Art. 147 letra c)</t>
  </si>
  <si>
    <t>Aquellas operaciones entre personas jurídicas en las cuales la sociedad posea, directa o indirectamente, al menos un 95% de la propiedad de la contraparte. Sin perjuicio de lo dispuesto en los incisos precedentes, la Comisión podrá requerir que las sociedades difundan a los accionistas y al público general el detalle de las operaciones con partes relacionadas que hubieren sido realizadas. Dicha difusión se llevará a cabo en la forma, plazo, periodicidad y condiciones que establezca la referida Comisión mediante norma de carácter general.</t>
  </si>
  <si>
    <t>A.6</t>
  </si>
  <si>
    <t>Operaciones de comercialización de locales o espacios trascajas, comercialización de centros comerciales y convenios de promoción y publicidad.</t>
  </si>
  <si>
    <t>A.7</t>
  </si>
  <si>
    <t>La prestación de servicios de asesorías de comercialización, administración, y explotación de centros comerciales.</t>
  </si>
  <si>
    <t>Aproabada por el Directorio</t>
  </si>
  <si>
    <t>Sujeta al Procedimiento establecido en el artículo 147 de la Ley 18.046.</t>
  </si>
  <si>
    <t>B. Operaciones celebradas entre Filiales y Coligadas de Cencosud Shopping.</t>
  </si>
  <si>
    <t>B.1</t>
  </si>
  <si>
    <t>Todas las operaciones de los numerales 1 al 7 de la Sección VI.A. anterior, las cuales, junto con su justificación y montos máximos, se dan por expresamente reproducidas.</t>
  </si>
  <si>
    <t>C. Operaciones celebradas por Cencosud Shopping o Filiales con otras Partes Relacionadas Habituales.</t>
  </si>
  <si>
    <t>C.1</t>
  </si>
  <si>
    <t>El arrendamiento y administración de toda clase de bienes inmuebles, y toda clase de operaciones anexas o complementarias a la gestión y administración de bienes inmuebles, el desarrollo, operación y mantenimiento de los mismos, tales como el cobro de gastos comunes, arrendamiento de locales y/o espacios comerciales, arrendamiento de oficinas y en general, operaciones de arrendamiento y subarrendamiento de toda clase de inmuebles, así como la habilitación de los mismos.</t>
  </si>
  <si>
    <t>Resumen Operaciones con Partes Relacionadas - Cencosud Shopping S.A. y Filiales</t>
  </si>
  <si>
    <t>FECHA DEL REPORTE : 30 de Junio de 2025.  / Per.Ene-Jun 2025</t>
  </si>
  <si>
    <t>Sociedad-Nombre</t>
  </si>
  <si>
    <t>TIPO DE OPERACIÓN</t>
  </si>
  <si>
    <t>SUBTIPO OPERACIÓN</t>
  </si>
  <si>
    <t>MONEDA OPERACIÓN</t>
  </si>
  <si>
    <t>CONTRAPARTE</t>
  </si>
  <si>
    <t xml:space="preserve"> MONTO TOTAL INVOLUCRADO (CLP)</t>
  </si>
  <si>
    <t xml:space="preserve"> PRECIO OPERACIÓN (CLP)</t>
  </si>
  <si>
    <t xml:space="preserve"> N° OPERACIONES</t>
  </si>
  <si>
    <t>PAGO MENSUAL</t>
  </si>
  <si>
    <t>CENCOSUD SHOPPING S.A.</t>
  </si>
  <si>
    <t>Aprobado por el Directorio</t>
  </si>
  <si>
    <t>A.5 - Prestaciones de Servicios diversos de Administración</t>
  </si>
  <si>
    <t>CLP</t>
  </si>
  <si>
    <t>UF</t>
  </si>
  <si>
    <t>CENCOSUD S.A. (RUT 93.834.000-5)-Controlador</t>
  </si>
  <si>
    <t>Exceptuada Art 147 inciso b</t>
  </si>
  <si>
    <t>A.2 - Compra, venta, arrendamiento y administración de toda clase de bienes 
inmuebles</t>
  </si>
  <si>
    <t>CENCOSUD RETAIL S.A. (RUT 81.201.000-K)-Grupo Empresarial</t>
  </si>
  <si>
    <t>CENCOSUD FIDELIDAD S.A (RUT 76.476.830-2)-Grupo Empresarial</t>
  </si>
  <si>
    <t xml:space="preserve">El presente reporte considera las nuevas operaciones efectivamente celebradas entre el 1 de enero de 2025 y el 30 de junio de 2025. </t>
  </si>
  <si>
    <t>Todas las cifras expresadas son valores netos de IVA.</t>
  </si>
  <si>
    <t>Reporte Operaciones Agregadas - Cencosud Shopping S.A. y Filiales</t>
  </si>
  <si>
    <t>REPORTE AGREGADO</t>
  </si>
  <si>
    <t>Operaciones Agregadas</t>
  </si>
  <si>
    <t>Activación</t>
  </si>
  <si>
    <t>EASY RETAIL S.A. (RUT 76.568.660-1)-Grupo Empresarial</t>
  </si>
  <si>
    <t>COMERCIALIZADORA COSTANER SPA</t>
  </si>
  <si>
    <t>Total general</t>
  </si>
  <si>
    <t xml:space="preserve">El presente reporte considera las nuevas operaciones  efectivamente celebradas entre el 1 de enero de 2025 y el 30 de junio de 2025. </t>
  </si>
  <si>
    <t>Tipo de valor</t>
  </si>
  <si>
    <t>Centro de coste</t>
  </si>
  <si>
    <t>CeCo empresa colab.</t>
  </si>
  <si>
    <t>Nº docum.refer.</t>
  </si>
  <si>
    <t>Objeto del interlocutor</t>
  </si>
  <si>
    <t>División</t>
  </si>
  <si>
    <t>Lugar comercial</t>
  </si>
  <si>
    <t>Sociedad</t>
  </si>
  <si>
    <t>Sociedad GL asociada</t>
  </si>
  <si>
    <t>Ejercicio</t>
  </si>
  <si>
    <t>De período</t>
  </si>
  <si>
    <t>Hora de entrada</t>
  </si>
  <si>
    <t>Fecha entrada</t>
  </si>
  <si>
    <t>Clase de coste</t>
  </si>
  <si>
    <t>Denom.clase de coste</t>
  </si>
  <si>
    <t>Valor/Moneda objeto</t>
  </si>
  <si>
    <t>Operación</t>
  </si>
  <si>
    <t>Clase de documento</t>
  </si>
  <si>
    <t>Cta.contrapartida</t>
  </si>
  <si>
    <t>Denominacion cuenta contrapartida</t>
  </si>
  <si>
    <t>Usuario</t>
  </si>
  <si>
    <t>Texto de cabecera de documento</t>
  </si>
  <si>
    <t>Denominación</t>
  </si>
  <si>
    <t>Documento compras</t>
  </si>
  <si>
    <t>Texto breve de material</t>
  </si>
  <si>
    <t>Material</t>
  </si>
  <si>
    <t>Objeto de alquiler</t>
  </si>
  <si>
    <t>Segmento</t>
  </si>
  <si>
    <t>Segmento CO</t>
  </si>
  <si>
    <t>4</t>
  </si>
  <si>
    <t>CMO5115188</t>
  </si>
  <si>
    <t/>
  </si>
  <si>
    <t>9501322162</t>
  </si>
  <si>
    <t>M000</t>
  </si>
  <si>
    <t>S511</t>
  </si>
  <si>
    <t>C088</t>
  </si>
  <si>
    <t>C00001</t>
  </si>
  <si>
    <t>2025</t>
  </si>
  <si>
    <t>3</t>
  </si>
  <si>
    <t>4101120</t>
  </si>
  <si>
    <t>Vtas.Servicios Fc. A</t>
  </si>
  <si>
    <t>COIN</t>
  </si>
  <si>
    <t>HC</t>
  </si>
  <si>
    <t>INT_C001</t>
  </si>
  <si>
    <t>CENCOSUD RETAIL S.A.</t>
  </si>
  <si>
    <t>CARLJONES</t>
  </si>
  <si>
    <t>VMM VENTA DE SERVICIOS</t>
  </si>
  <si>
    <t>7500779</t>
  </si>
  <si>
    <t>20CH</t>
  </si>
  <si>
    <t>9501405234</t>
  </si>
  <si>
    <t>6</t>
  </si>
  <si>
    <t>INT_C020</t>
  </si>
  <si>
    <t>FAILENRO</t>
  </si>
  <si>
    <t>9501372076</t>
  </si>
  <si>
    <t>5</t>
  </si>
  <si>
    <t>9501349284</t>
  </si>
  <si>
    <t>9501322163</t>
  </si>
  <si>
    <t>9501253136</t>
  </si>
  <si>
    <t>1</t>
  </si>
  <si>
    <t>COMPENSAR..</t>
  </si>
  <si>
    <t>9501253135</t>
  </si>
  <si>
    <t>CMO5105100</t>
  </si>
  <si>
    <t>9501372075</t>
  </si>
  <si>
    <t>S510</t>
  </si>
  <si>
    <t>C002</t>
  </si>
  <si>
    <t>9501253134</t>
  </si>
  <si>
    <t>compensar.....</t>
  </si>
  <si>
    <t>CMO5025100</t>
  </si>
  <si>
    <t>9501253133</t>
  </si>
  <si>
    <t>S502</t>
  </si>
  <si>
    <t>CMO5025700</t>
  </si>
  <si>
    <t>342709500</t>
  </si>
  <si>
    <t>4102016</t>
  </si>
  <si>
    <t>Arriendo Fijo EERR I</t>
  </si>
  <si>
    <t>ROBOTCPA56</t>
  </si>
  <si>
    <t>*02.06.2025-08.06.2025-Alquiler Base</t>
  </si>
  <si>
    <t>ZVMM-Valor Minimo Mensual</t>
  </si>
  <si>
    <t>7501722</t>
  </si>
  <si>
    <t>ACTIVACIÓN ESPECIAL DE BELLEZA_PLAZA_CENTRAL_CENCO</t>
  </si>
  <si>
    <t>CMO5125100</t>
  </si>
  <si>
    <t>9501349287</t>
  </si>
  <si>
    <t>S512</t>
  </si>
  <si>
    <t>C00034</t>
  </si>
  <si>
    <t>INT_C034</t>
  </si>
  <si>
    <t>CENCOSUD FIDELIDAD S.A</t>
  </si>
  <si>
    <t>9501372078</t>
  </si>
  <si>
    <t>9501372077</t>
  </si>
  <si>
    <t>9501322164</t>
  </si>
  <si>
    <t>CMO5115107</t>
  </si>
  <si>
    <t>342591426</t>
  </si>
  <si>
    <t>4102010</t>
  </si>
  <si>
    <t>V.M.M. / V.M.A.</t>
  </si>
  <si>
    <t>*06.02.2025-19.02.2025-Alquiler Base</t>
  </si>
  <si>
    <t>ACTIVACIÓN SAHNNE NUSS_PLAZA_CANDYLAND_CMEDIA/S861</t>
  </si>
  <si>
    <t>Etiquetas de fila</t>
  </si>
  <si>
    <t>Monto CLP</t>
  </si>
  <si>
    <t>Suma de Monto CLP</t>
  </si>
  <si>
    <t>ACTIVACIÓN ESPECIAL DE BELLEZA</t>
  </si>
  <si>
    <t>ACTIVACIÓN SAHNNE NUSS PLAZA CANDYLAND</t>
  </si>
  <si>
    <t>Total C002</t>
  </si>
  <si>
    <t>Total C088</t>
  </si>
  <si>
    <t>PANTALLA FINAL UEFA</t>
  </si>
  <si>
    <t>ACTIVACIÓN UEFA LAYS PLAZA CENTRAL</t>
  </si>
  <si>
    <t>ACTIVACIÓN PLAZA CENTRAL SAMSONITE XTREAM</t>
  </si>
  <si>
    <t>ACTIVACIÓN_HUGO_BOSS_PLAZA PARIS</t>
  </si>
  <si>
    <t>ACTIVACIÓN PLAZA PARIS - ARMANI DIOR RABANNE</t>
  </si>
  <si>
    <t>PANTALLA PARIS PARADE</t>
  </si>
  <si>
    <t>ACTIVACIÓN JUNIO - PERFUMERIA PARIS</t>
  </si>
  <si>
    <t>ACTIVACIÓN PERFUMERÍA PARIS</t>
  </si>
  <si>
    <t>ACTIVACIÓN ESPECIAL DE LIMPIEZA JUMBO</t>
  </si>
  <si>
    <t>ACTIVACIÓN MAYBELLINE PLAZA PARIS</t>
  </si>
  <si>
    <t>ACTIVACIÓN JORNADA DE ADOPCIÓN JUMBO</t>
  </si>
  <si>
    <t>ACTIVACIÓN STEM JUMBO</t>
  </si>
  <si>
    <t>CENCOSUD S.A. (ARGENTINA) (CUIT 30-59036076-3)-Grupo Empresarial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</si>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</sst>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 * #,##0_ ;_ * \-#,##0_ ;_ * &quot;-&quot;_ ;_ @_ "/>
    <numFmt numFmtId="165" formatCode="_-&quot;$&quot;* #,##0_-;\-&quot;$&quot;* #,##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4" borderId="22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3" fontId="0" fillId="0" borderId="26" xfId="0" applyNumberFormat="1" applyBorder="1"/>
    <xf numFmtId="0" fontId="0" fillId="0" borderId="27" xfId="0" applyBorder="1" applyAlignment="1">
      <alignment horizontal="right"/>
    </xf>
    <xf numFmtId="9" fontId="0" fillId="0" borderId="0" xfId="3" applyFont="1"/>
    <xf numFmtId="0" fontId="0" fillId="0" borderId="28" xfId="0" applyBorder="1"/>
    <xf numFmtId="3" fontId="0" fillId="0" borderId="0" xfId="0" applyNumberFormat="1"/>
    <xf numFmtId="164" fontId="0" fillId="0" borderId="0" xfId="1" applyFont="1"/>
    <xf numFmtId="0" fontId="0" fillId="0" borderId="30" xfId="0" applyBorder="1"/>
    <xf numFmtId="0" fontId="0" fillId="0" borderId="31" xfId="0" applyBorder="1"/>
    <xf numFmtId="3" fontId="0" fillId="0" borderId="31" xfId="0" applyNumberFormat="1" applyBorder="1"/>
    <xf numFmtId="0" fontId="0" fillId="0" borderId="0" xfId="0" applyAlignment="1">
      <alignment horizontal="left"/>
    </xf>
    <xf numFmtId="165" fontId="0" fillId="0" borderId="0" xfId="2" applyNumberFormat="1" applyFont="1"/>
    <xf numFmtId="0" fontId="0" fillId="4" borderId="22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0" borderId="33" xfId="0" applyBorder="1"/>
    <xf numFmtId="0" fontId="0" fillId="0" borderId="34" xfId="0" applyBorder="1"/>
    <xf numFmtId="3" fontId="0" fillId="0" borderId="34" xfId="0" applyNumberFormat="1" applyBorder="1"/>
    <xf numFmtId="0" fontId="0" fillId="0" borderId="35" xfId="0" applyBorder="1"/>
    <xf numFmtId="0" fontId="0" fillId="0" borderId="36" xfId="0" applyBorder="1"/>
    <xf numFmtId="3" fontId="0" fillId="0" borderId="36" xfId="0" applyNumberFormat="1" applyBorder="1"/>
    <xf numFmtId="0" fontId="0" fillId="4" borderId="30" xfId="0" applyFill="1" applyBorder="1"/>
    <xf numFmtId="0" fontId="0" fillId="4" borderId="31" xfId="0" applyFill="1" applyBorder="1"/>
    <xf numFmtId="3" fontId="0" fillId="4" borderId="31" xfId="0" applyNumberFormat="1" applyFill="1" applyBorder="1"/>
    <xf numFmtId="21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 indent="1"/>
    </xf>
    <xf numFmtId="0" fontId="4" fillId="0" borderId="0" xfId="0" applyFont="1"/>
    <xf numFmtId="3" fontId="4" fillId="0" borderId="0" xfId="0" applyNumberFormat="1" applyFo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4" borderId="24" xfId="0" applyFill="1" applyBorder="1" applyAlignment="1">
      <alignment horizontal="center" wrapText="1"/>
    </xf>
    <xf numFmtId="0" fontId="0" fillId="0" borderId="27" xfId="0" applyBorder="1"/>
    <xf numFmtId="0" fontId="0" fillId="0" borderId="0" xfId="0" applyBorder="1"/>
    <xf numFmtId="3" fontId="0" fillId="0" borderId="0" xfId="0" applyNumberFormat="1" applyBorder="1"/>
    <xf numFmtId="1" fontId="0" fillId="0" borderId="29" xfId="0" applyNumberFormat="1" applyBorder="1"/>
    <xf numFmtId="1" fontId="0" fillId="0" borderId="37" xfId="0" applyNumberFormat="1" applyBorder="1"/>
    <xf numFmtId="0" fontId="0" fillId="0" borderId="38" xfId="0" applyBorder="1"/>
    <xf numFmtId="0" fontId="0" fillId="0" borderId="37" xfId="0" applyBorder="1"/>
    <xf numFmtId="3" fontId="0" fillId="4" borderId="32" xfId="0" applyNumberFormat="1" applyFill="1" applyBorder="1"/>
  </cellXfs>
  <cellStyles count="4">
    <cellStyle name="Millares [0]" xfId="1" builtinId="6"/>
    <cellStyle name="Moneda" xfId="2" builtinId="4"/>
    <cellStyle name="Normal" xfId="0" builtinId="0"/>
    <cellStyle name="Porcentaje" xfId="3" builtinId="5"/>
  </cellStyles>
  <dxfs count="3">
    <dxf>
      <numFmt numFmtId="0" formatCode="General"/>
    </dxf>
    <dxf>
      <numFmt numFmtId="19" formatCode="dd/mm/yyyy"/>
    </dxf>
    <dxf>
      <numFmt numFmtId="166" formatCode="h:mm:ss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ncha Arevalo, Gonzalo Guillermo" refreshedDate="45863.473520254629" createdVersion="8" refreshedVersion="8" minRefreshableVersion="3" recordCount="16" xr:uid="{6445E6E3-186E-4633-B877-CF30007C0D88}">
  <cacheSource type="worksheet">
    <worksheetSource name="Tabla16"/>
  </cacheSource>
  <cacheFields count="31">
    <cacheField name="Tipo de valor" numFmtId="0">
      <sharedItems/>
    </cacheField>
    <cacheField name="Centro de coste" numFmtId="0">
      <sharedItems/>
    </cacheField>
    <cacheField name="CeCo empresa colab." numFmtId="0">
      <sharedItems/>
    </cacheField>
    <cacheField name="Nº docum.refer." numFmtId="0">
      <sharedItems/>
    </cacheField>
    <cacheField name="Objeto del interlocutor" numFmtId="0">
      <sharedItems/>
    </cacheField>
    <cacheField name="División" numFmtId="0">
      <sharedItems/>
    </cacheField>
    <cacheField name="Lugar comercial" numFmtId="0">
      <sharedItems/>
    </cacheField>
    <cacheField name="Sociedad" numFmtId="0">
      <sharedItems count="2">
        <s v="C088"/>
        <s v="C002"/>
      </sharedItems>
    </cacheField>
    <cacheField name="Sociedad GL asociada" numFmtId="0">
      <sharedItems count="2">
        <s v="C00001"/>
        <s v="C00034"/>
      </sharedItems>
    </cacheField>
    <cacheField name="Ejercicio" numFmtId="0">
      <sharedItems/>
    </cacheField>
    <cacheField name="De período" numFmtId="0">
      <sharedItems/>
    </cacheField>
    <cacheField name="Hora de entrada" numFmtId="21">
      <sharedItems containsSemiMixedTypes="0" containsNonDate="0" containsDate="1" containsString="0" minDate="1899-12-30T13:01:21" maxDate="1899-12-30T17:53:34"/>
    </cacheField>
    <cacheField name="Fecha entrada" numFmtId="14">
      <sharedItems containsSemiMixedTypes="0" containsNonDate="0" containsDate="1" containsString="0" minDate="2025-01-28T00:00:00" maxDate="2025-07-01T00:00:00"/>
    </cacheField>
    <cacheField name="Clase de coste" numFmtId="0">
      <sharedItems/>
    </cacheField>
    <cacheField name="Denom.clase de coste" numFmtId="0">
      <sharedItems/>
    </cacheField>
    <cacheField name="Valor/Moneda objeto" numFmtId="0">
      <sharedItems containsSemiMixedTypes="0" containsString="0" containsNumber="1" containsInteger="1" minValue="-33229201" maxValue="-2100000"/>
    </cacheField>
    <cacheField name="Operación" numFmtId="0">
      <sharedItems/>
    </cacheField>
    <cacheField name="Clase de documento" numFmtId="0">
      <sharedItems/>
    </cacheField>
    <cacheField name="Cta.contrapartida" numFmtId="0">
      <sharedItems/>
    </cacheField>
    <cacheField name="Denominacion cuenta contrapartida" numFmtId="0">
      <sharedItems/>
    </cacheField>
    <cacheField name="Usuario" numFmtId="0">
      <sharedItems/>
    </cacheField>
    <cacheField name="Texto de cabecera de documento" numFmtId="0">
      <sharedItems/>
    </cacheField>
    <cacheField name="Denominación" numFmtId="0">
      <sharedItems/>
    </cacheField>
    <cacheField name="Documento compras" numFmtId="0">
      <sharedItems/>
    </cacheField>
    <cacheField name="Texto breve de material" numFmtId="0">
      <sharedItems/>
    </cacheField>
    <cacheField name="Material" numFmtId="0">
      <sharedItems/>
    </cacheField>
    <cacheField name="Objeto de alquiler" numFmtId="0">
      <sharedItems/>
    </cacheField>
    <cacheField name="Segmento" numFmtId="0">
      <sharedItems/>
    </cacheField>
    <cacheField name="Segmento CO" numFmtId="0">
      <sharedItems/>
    </cacheField>
    <cacheField name="Monto CLP" numFmtId="0">
      <sharedItems containsSemiMixedTypes="0" containsString="0" containsNumber="1" containsInteger="1" minValue="2100000" maxValue="33229201"/>
    </cacheField>
    <cacheField name="Activación" numFmtId="0">
      <sharedItems containsBlank="1" count="15">
        <s v="ACTIVACIÓN ESPECIAL DE LIMPIEZA JUMBO"/>
        <s v="ACTIVACIÓN JUNIO - PERFUMERIA PARIS"/>
        <s v="ACTIVACIÓN PERFUMERÍA PARIS"/>
        <s v="ACTIVACIÓN PLAZA PARIS - ARMANI DIOR RABANNE"/>
        <s v="ACTIVACIÓN MAYBELLINE PLAZA PARIS"/>
        <s v="ACTIVACIÓN_HUGO_BOSS_PLAZA PARIS"/>
        <s v="PANTALLA PARIS PARADE"/>
        <s v="ACTIVACIÓN JORNADA DE ADOPCIÓN JUMBO"/>
        <s v="ACTIVACIÓN ESPECIAL DE BELLEZA"/>
        <s v="ACTIVACIÓN STEM JUMBO"/>
        <s v="PANTALLA FINAL UEFA"/>
        <s v="ACTIVACIÓN UEFA LAYS PLAZA CENTRAL"/>
        <s v="ACTIVACIÓN PLAZA CENTRAL SAMSONITE XTREAM"/>
        <s v="ACTIVACIÓN SAHNNE NUSS PLAZA CANDYLAND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s v="4"/>
    <s v="CMO5115188"/>
    <s v=""/>
    <s v="9501322162"/>
    <s v=""/>
    <s v="M000"/>
    <s v="S511"/>
    <x v="0"/>
    <x v="0"/>
    <s v="2025"/>
    <s v="3"/>
    <d v="1899-12-30T16:10:19"/>
    <d v="2025-03-31T00:00:00"/>
    <s v="4101120"/>
    <s v="Vtas.Servicios Fc. A"/>
    <n v="-21333989"/>
    <s v="COIN"/>
    <s v="HC"/>
    <s v="INT_C001"/>
    <s v="CENCOSUD RETAIL S.A."/>
    <s v="CARLJONES"/>
    <s v=""/>
    <s v=""/>
    <s v=""/>
    <s v="VMM VENTA DE SERVICIOS"/>
    <s v="7500779"/>
    <s v=""/>
    <s v="20CH"/>
    <s v="20CH"/>
    <n v="21333989"/>
    <x v="0"/>
  </r>
  <r>
    <s v="4"/>
    <s v="CMO5115188"/>
    <s v=""/>
    <s v="9501405234"/>
    <s v=""/>
    <s v="M000"/>
    <s v="S511"/>
    <x v="0"/>
    <x v="0"/>
    <s v="2025"/>
    <s v="6"/>
    <d v="1899-12-30T17:53:34"/>
    <d v="2025-06-30T00:00:00"/>
    <s v="4101120"/>
    <s v="Vtas.Servicios Fc. A"/>
    <n v="-13718075"/>
    <s v="COIN"/>
    <s v="HC"/>
    <s v="INT_C020"/>
    <s v="CENCOSUD RETAIL S.A."/>
    <s v="FAILENRO"/>
    <s v=""/>
    <s v=""/>
    <s v=""/>
    <s v="VMM VENTA DE SERVICIOS"/>
    <s v="7500779"/>
    <s v=""/>
    <s v="20CH"/>
    <s v="20CH"/>
    <n v="13718075"/>
    <x v="1"/>
  </r>
  <r>
    <s v="4"/>
    <s v="CMO5115188"/>
    <s v=""/>
    <s v="9501372076"/>
    <s v=""/>
    <s v="M000"/>
    <s v="S511"/>
    <x v="0"/>
    <x v="0"/>
    <s v="2025"/>
    <s v="5"/>
    <d v="1899-12-30T16:25:25"/>
    <d v="2025-05-29T00:00:00"/>
    <s v="4101120"/>
    <s v="Vtas.Servicios Fc. A"/>
    <n v="-33229201"/>
    <s v="COIN"/>
    <s v="HC"/>
    <s v="INT_C020"/>
    <s v="CENCOSUD RETAIL S.A."/>
    <s v="FAILENRO"/>
    <s v=""/>
    <s v=""/>
    <s v=""/>
    <s v="VMM VENTA DE SERVICIOS"/>
    <s v="7500779"/>
    <s v=""/>
    <s v="20CH"/>
    <s v="20CH"/>
    <n v="33229201"/>
    <x v="2"/>
  </r>
  <r>
    <s v="4"/>
    <s v="CMO5115188"/>
    <s v=""/>
    <s v="9501349284"/>
    <s v=""/>
    <s v="M000"/>
    <s v="S511"/>
    <x v="0"/>
    <x v="0"/>
    <s v="2025"/>
    <s v="4"/>
    <d v="1899-12-30T17:38:47"/>
    <d v="2025-04-30T00:00:00"/>
    <s v="4101120"/>
    <s v="Vtas.Servicios Fc. A"/>
    <n v="-20422038"/>
    <s v="COIN"/>
    <s v="HC"/>
    <s v="INT_C020"/>
    <s v="CENCOSUD RETAIL S.A."/>
    <s v="FAILENRO"/>
    <s v=""/>
    <s v=""/>
    <s v=""/>
    <s v="VMM VENTA DE SERVICIOS"/>
    <s v="7500779"/>
    <s v=""/>
    <s v="20CH"/>
    <s v="20CH"/>
    <n v="20422038"/>
    <x v="3"/>
  </r>
  <r>
    <s v="4"/>
    <s v="CMO5115188"/>
    <s v=""/>
    <s v="9501322163"/>
    <s v=""/>
    <s v="M000"/>
    <s v="S511"/>
    <x v="0"/>
    <x v="0"/>
    <s v="2025"/>
    <s v="3"/>
    <d v="1899-12-30T16:10:19"/>
    <d v="2025-03-31T00:00:00"/>
    <s v="4101120"/>
    <s v="Vtas.Servicios Fc. A"/>
    <n v="-12616948"/>
    <s v="COIN"/>
    <s v="HC"/>
    <s v="INT_C020"/>
    <s v="CENCOSUD RETAIL S.A."/>
    <s v="CARLJONES"/>
    <s v=""/>
    <s v=""/>
    <s v=""/>
    <s v="VMM VENTA DE SERVICIOS"/>
    <s v="7500779"/>
    <s v=""/>
    <s v="20CH"/>
    <s v="20CH"/>
    <n v="12616948"/>
    <x v="4"/>
  </r>
  <r>
    <s v="4"/>
    <s v="CMO5115188"/>
    <s v=""/>
    <s v="9501253136"/>
    <s v=""/>
    <s v="M000"/>
    <s v="S511"/>
    <x v="0"/>
    <x v="0"/>
    <s v="2025"/>
    <s v="1"/>
    <d v="1899-12-30T17:03:08"/>
    <d v="2025-01-28T00:00:00"/>
    <s v="4101120"/>
    <s v="Vtas.Servicios Fc. A"/>
    <n v="-21080062"/>
    <s v="COIN"/>
    <s v="HC"/>
    <s v="INT_C020"/>
    <s v="CENCOSUD RETAIL S.A."/>
    <s v="FAILENRO"/>
    <s v=""/>
    <s v=""/>
    <s v=""/>
    <s v="VMM VENTA DE SERVICIOS"/>
    <s v="7500779"/>
    <s v="COMPENSAR.."/>
    <s v="20CH"/>
    <s v="20CH"/>
    <n v="21080062"/>
    <x v="5"/>
  </r>
  <r>
    <s v="4"/>
    <s v="CMO5115188"/>
    <s v=""/>
    <s v="9501253135"/>
    <s v=""/>
    <s v="M000"/>
    <s v="S511"/>
    <x v="0"/>
    <x v="0"/>
    <s v="2025"/>
    <s v="1"/>
    <d v="1899-12-30T17:03:07"/>
    <d v="2025-01-28T00:00:00"/>
    <s v="4101120"/>
    <s v="Vtas.Servicios Fc. A"/>
    <n v="-4500000"/>
    <s v="COIN"/>
    <s v="HC"/>
    <s v="INT_C020"/>
    <s v="CENCOSUD RETAIL S.A."/>
    <s v="FAILENRO"/>
    <s v=""/>
    <s v=""/>
    <s v=""/>
    <s v="VMM VENTA DE SERVICIOS"/>
    <s v="7500779"/>
    <s v="COMPENSAR.."/>
    <s v="20CH"/>
    <s v="20CH"/>
    <n v="4500000"/>
    <x v="6"/>
  </r>
  <r>
    <s v="4"/>
    <s v="CMO5105100"/>
    <s v=""/>
    <s v="9501372075"/>
    <s v=""/>
    <s v="M000"/>
    <s v="S510"/>
    <x v="1"/>
    <x v="0"/>
    <s v="2025"/>
    <s v="5"/>
    <d v="1899-12-30T16:26:06"/>
    <d v="2025-05-29T00:00:00"/>
    <s v="4101120"/>
    <s v="Vtas.Servicios Fc. A"/>
    <n v="-6655769"/>
    <s v="COIN"/>
    <s v="HC"/>
    <s v="INT_C001"/>
    <s v="CENCOSUD RETAIL S.A."/>
    <s v="FAILENRO"/>
    <s v=""/>
    <s v=""/>
    <s v=""/>
    <s v="VMM VENTA DE SERVICIOS"/>
    <s v="7500779"/>
    <s v=""/>
    <s v="20CH"/>
    <s v="20CH"/>
    <n v="6655769"/>
    <x v="7"/>
  </r>
  <r>
    <s v="4"/>
    <s v="CMO5105100"/>
    <s v=""/>
    <s v="9501253134"/>
    <s v=""/>
    <s v="M000"/>
    <s v="S510"/>
    <x v="1"/>
    <x v="0"/>
    <s v="2025"/>
    <s v="1"/>
    <d v="1899-12-30T17:02:57"/>
    <d v="2025-01-28T00:00:00"/>
    <s v="4101120"/>
    <s v="Vtas.Servicios Fc. A"/>
    <n v="-2100000"/>
    <s v="COIN"/>
    <s v="HC"/>
    <s v="INT_C020"/>
    <s v="CENCOSUD RETAIL S.A."/>
    <s v="FAILENRO"/>
    <s v=""/>
    <s v=""/>
    <s v=""/>
    <s v="VMM VENTA DE SERVICIOS"/>
    <s v="7500779"/>
    <s v="compensar....."/>
    <s v="20CH"/>
    <s v="20CH"/>
    <n v="2100000"/>
    <x v="6"/>
  </r>
  <r>
    <s v="4"/>
    <s v="CMO5025100"/>
    <s v=""/>
    <s v="9501253133"/>
    <s v=""/>
    <s v="M000"/>
    <s v="S502"/>
    <x v="1"/>
    <x v="0"/>
    <s v="2025"/>
    <s v="1"/>
    <d v="1899-12-30T17:02:56"/>
    <d v="2025-01-28T00:00:00"/>
    <s v="4101120"/>
    <s v="Vtas.Servicios Fc. A"/>
    <n v="-3000000"/>
    <s v="COIN"/>
    <s v="HC"/>
    <s v="INT_C020"/>
    <s v="CENCOSUD RETAIL S.A."/>
    <s v="FAILENRO"/>
    <s v=""/>
    <s v=""/>
    <s v=""/>
    <s v="VMM VENTA DE SERVICIOS"/>
    <s v="7500779"/>
    <s v="compensar....."/>
    <s v="20CH"/>
    <s v="20CH"/>
    <n v="3000000"/>
    <x v="6"/>
  </r>
  <r>
    <s v="4"/>
    <s v="CMO5025700"/>
    <s v=""/>
    <s v="342709500"/>
    <s v=""/>
    <s v="M000"/>
    <s v="S502"/>
    <x v="1"/>
    <x v="0"/>
    <s v="2025"/>
    <s v="6"/>
    <d v="1899-12-30T13:01:21"/>
    <d v="2025-06-03T00:00:00"/>
    <s v="4102016"/>
    <s v="Arriendo Fijo EERR I"/>
    <n v="-20382848"/>
    <s v="COIN"/>
    <s v="HC"/>
    <s v="INT_C001"/>
    <s v="CENCOSUD RETAIL S.A."/>
    <s v="ROBOTCPA56"/>
    <s v=""/>
    <s v="*02.06.2025-08.06.2025-Alquiler Base"/>
    <s v=""/>
    <s v="ZVMM-Valor Minimo Mensual"/>
    <s v="7501722"/>
    <s v="ACTIVACIÓN ESPECIAL DE BELLEZA_PLAZA_CENTRAL_CENCO"/>
    <s v="20CH"/>
    <s v="20CH"/>
    <n v="20382848"/>
    <x v="8"/>
  </r>
  <r>
    <s v="4"/>
    <s v="CMO5125100"/>
    <s v=""/>
    <s v="9501349287"/>
    <s v=""/>
    <s v="M000"/>
    <s v="S512"/>
    <x v="1"/>
    <x v="1"/>
    <s v="2025"/>
    <s v="4"/>
    <d v="1899-12-30T17:40:21"/>
    <d v="2025-04-30T00:00:00"/>
    <s v="4101120"/>
    <s v="Vtas.Servicios Fc. A"/>
    <n v="-3519472"/>
    <s v="COIN"/>
    <s v="HC"/>
    <s v="INT_C034"/>
    <s v="CENCOSUD FIDELIDAD S.A"/>
    <s v="FAILENRO"/>
    <s v=""/>
    <s v=""/>
    <s v=""/>
    <s v="VMM VENTA DE SERVICIOS"/>
    <s v="7500779"/>
    <s v=""/>
    <s v="20CH"/>
    <s v="20CH"/>
    <n v="3519472"/>
    <x v="9"/>
  </r>
  <r>
    <s v="4"/>
    <s v="CMO5115188"/>
    <s v=""/>
    <s v="9501372078"/>
    <s v=""/>
    <s v="M000"/>
    <s v="S511"/>
    <x v="0"/>
    <x v="1"/>
    <s v="2025"/>
    <s v="5"/>
    <d v="1899-12-30T16:25:27"/>
    <d v="2025-05-29T00:00:00"/>
    <s v="4101120"/>
    <s v="Vtas.Servicios Fc. A"/>
    <n v="-4114892"/>
    <s v="COIN"/>
    <s v="HC"/>
    <s v="INT_C034"/>
    <s v="CENCOSUD FIDELIDAD S.A"/>
    <s v="FAILENRO"/>
    <s v=""/>
    <s v=""/>
    <s v=""/>
    <s v="VMM VENTA DE SERVICIOS"/>
    <s v="7500779"/>
    <s v=""/>
    <s v="20CH"/>
    <s v="20CH"/>
    <n v="4114892"/>
    <x v="10"/>
  </r>
  <r>
    <s v="4"/>
    <s v="CMO5115188"/>
    <s v=""/>
    <s v="9501372077"/>
    <s v=""/>
    <s v="M000"/>
    <s v="S511"/>
    <x v="0"/>
    <x v="1"/>
    <s v="2025"/>
    <s v="5"/>
    <d v="1899-12-30T16:25:26"/>
    <d v="2025-05-29T00:00:00"/>
    <s v="4101120"/>
    <s v="Vtas.Servicios Fc. A"/>
    <n v="-17234470"/>
    <s v="COIN"/>
    <s v="HC"/>
    <s v="INT_C034"/>
    <s v="CENCOSUD FIDELIDAD S.A"/>
    <s v="FAILENRO"/>
    <s v=""/>
    <s v=""/>
    <s v=""/>
    <s v="VMM VENTA DE SERVICIOS"/>
    <s v="7500779"/>
    <s v=""/>
    <s v="20CH"/>
    <s v="20CH"/>
    <n v="17234470"/>
    <x v="11"/>
  </r>
  <r>
    <s v="4"/>
    <s v="CMO5115188"/>
    <s v=""/>
    <s v="9501322164"/>
    <s v=""/>
    <s v="M000"/>
    <s v="S511"/>
    <x v="0"/>
    <x v="1"/>
    <s v="2025"/>
    <s v="3"/>
    <d v="1899-12-30T16:10:20"/>
    <d v="2025-03-31T00:00:00"/>
    <s v="4101120"/>
    <s v="Vtas.Servicios Fc. A"/>
    <n v="-13521494"/>
    <s v="COIN"/>
    <s v="HC"/>
    <s v="INT_C034"/>
    <s v="CENCOSUD FIDELIDAD S.A"/>
    <s v="CARLJONES"/>
    <s v=""/>
    <s v=""/>
    <s v=""/>
    <s v="VMM VENTA DE SERVICIOS"/>
    <s v="7500779"/>
    <s v=""/>
    <s v="20CH"/>
    <s v="20CH"/>
    <n v="13521494"/>
    <x v="12"/>
  </r>
  <r>
    <s v="4"/>
    <s v="CMO5115107"/>
    <s v=""/>
    <s v="342591426"/>
    <s v=""/>
    <s v="M000"/>
    <s v="S511"/>
    <x v="0"/>
    <x v="1"/>
    <s v="2025"/>
    <s v="3"/>
    <d v="1899-12-30T13:49:27"/>
    <d v="2025-03-11T00:00:00"/>
    <s v="4102010"/>
    <s v="V.M.M. / V.M.A."/>
    <n v="-10862340"/>
    <s v="COIN"/>
    <s v="HC"/>
    <s v="INT_C034"/>
    <s v="CENCOSUD FIDELIDAD S.A"/>
    <s v="ROBOTCPA56"/>
    <s v=""/>
    <s v="*06.02.2025-19.02.2025-Alquiler Base"/>
    <s v=""/>
    <s v="ZVMM-Valor Minimo Mensual"/>
    <s v="7501722"/>
    <s v="ACTIVACIÓN SAHNNE NUSS_PLAZA_CANDYLAND_CMEDIA/S861"/>
    <s v="20CH"/>
    <s v="20CH"/>
    <n v="1086234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AB1BE4-DEC7-45EA-80DD-91B52537E714}" name="TablaDinámica9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C23" firstHeaderRow="1" firstDataRow="1" firstDataCol="2"/>
  <pivotFields count="31">
    <pivotField showAll="0"/>
    <pivotField showAll="0"/>
    <pivotField showAll="0"/>
    <pivotField showAll="0"/>
    <pivotField showAll="0"/>
    <pivotField showAll="0"/>
    <pivotField showAll="0"/>
    <pivotField axis="axisRow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3">
        <item x="0"/>
        <item x="1"/>
        <item t="default"/>
      </items>
    </pivotField>
    <pivotField showAll="0"/>
    <pivotField showAll="0"/>
    <pivotField numFmtId="21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16">
        <item x="8"/>
        <item x="13"/>
        <item m="1" x="14"/>
        <item x="0"/>
        <item x="1"/>
        <item x="2"/>
        <item x="3"/>
        <item x="4"/>
        <item x="5"/>
        <item x="6"/>
        <item x="7"/>
        <item x="9"/>
        <item x="10"/>
        <item x="11"/>
        <item x="12"/>
        <item t="default"/>
      </items>
    </pivotField>
  </pivotFields>
  <rowFields count="3">
    <field x="7"/>
    <field x="8"/>
    <field x="30"/>
  </rowFields>
  <rowItems count="22">
    <i>
      <x/>
      <x/>
    </i>
    <i r="2">
      <x/>
    </i>
    <i r="2">
      <x v="9"/>
    </i>
    <i r="2">
      <x v="10"/>
    </i>
    <i r="1">
      <x v="1"/>
    </i>
    <i r="2">
      <x v="11"/>
    </i>
    <i t="default">
      <x/>
    </i>
    <i>
      <x v="1"/>
      <x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1">
      <x v="1"/>
    </i>
    <i r="2">
      <x v="1"/>
    </i>
    <i r="2">
      <x v="12"/>
    </i>
    <i r="2">
      <x v="13"/>
    </i>
    <i r="2">
      <x v="14"/>
    </i>
    <i t="default">
      <x v="1"/>
    </i>
    <i t="grand">
      <x/>
    </i>
  </rowItems>
  <colItems count="1">
    <i/>
  </colItems>
  <dataFields count="1">
    <dataField name="Suma de Monto CLP" fld="29" baseField="7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67E4EE-CCA7-4630-848D-47A0A3EE056F}" name="Tabla16" displayName="Tabla16" ref="A1:AE17" totalsRowShown="0">
  <autoFilter ref="A1:AE17" xr:uid="{CF67E4EE-CCA7-4630-848D-47A0A3EE056F}"/>
  <tableColumns count="31">
    <tableColumn id="1" xr3:uid="{31A986E8-B927-41A1-A888-5BDC6ECE1B51}" name="Tipo de valor"/>
    <tableColumn id="2" xr3:uid="{A3EB291C-EBC3-4EFB-94CF-7588F98D2BD7}" name="Centro de coste"/>
    <tableColumn id="3" xr3:uid="{27252415-77C5-4D4A-A027-B1A422B075EB}" name="CeCo empresa colab."/>
    <tableColumn id="4" xr3:uid="{4C3F2342-199A-414D-9AFA-F18008BB8F18}" name="Nº docum.refer."/>
    <tableColumn id="5" xr3:uid="{EE5123EE-D802-4A72-B359-87556EA96862}" name="Objeto del interlocutor"/>
    <tableColumn id="6" xr3:uid="{1658FA5F-9B5B-4285-8230-15E8D6527F0B}" name="División"/>
    <tableColumn id="7" xr3:uid="{D9235686-6207-4C92-8BED-F14B41CEEF8E}" name="Lugar comercial"/>
    <tableColumn id="8" xr3:uid="{FEF40560-5FED-4473-86C6-0B1E4CA1A8C4}" name="Sociedad"/>
    <tableColumn id="9" xr3:uid="{273CC648-1947-4098-A88D-CF59A49F59E0}" name="Sociedad GL asociada"/>
    <tableColumn id="10" xr3:uid="{BA6FCF30-9A5E-4278-8FFF-DCDD01D61B68}" name="Ejercicio"/>
    <tableColumn id="11" xr3:uid="{B38844ED-0901-45AF-9DCA-377D8F966CDF}" name="De período"/>
    <tableColumn id="12" xr3:uid="{82DC5376-2BDC-46C4-89D0-73732CF8B343}" name="Hora de entrada" dataDxfId="2"/>
    <tableColumn id="13" xr3:uid="{84A9946B-99DE-4486-B118-A1202EA0EC09}" name="Fecha entrada" dataDxfId="1"/>
    <tableColumn id="14" xr3:uid="{C853B209-2243-4F5C-B454-62ABFFD589D6}" name="Clase de coste"/>
    <tableColumn id="15" xr3:uid="{FDB03B01-A083-4749-AC76-468FC040FE7F}" name="Denom.clase de coste"/>
    <tableColumn id="16" xr3:uid="{B0495DC5-3612-4034-848B-67AEEDCB7531}" name="Valor/Moneda objeto"/>
    <tableColumn id="17" xr3:uid="{0E68D37B-D724-4F0E-8A80-BF69752219FE}" name="Operación"/>
    <tableColumn id="18" xr3:uid="{9E78C0B1-A8DC-4AED-B9F5-8B9DD0F6C97D}" name="Clase de documento"/>
    <tableColumn id="19" xr3:uid="{F54CB478-BB39-44AF-880D-F9BD4F06D672}" name="Cta.contrapartida"/>
    <tableColumn id="20" xr3:uid="{C73621B0-8C49-49F4-8CB7-7E11C93817C6}" name="Denominacion cuenta contrapartida"/>
    <tableColumn id="21" xr3:uid="{69C56F58-6E98-49BE-B987-002995CB4F52}" name="Usuario"/>
    <tableColumn id="22" xr3:uid="{9CE57CBF-7C11-4645-95A3-F507DE462CE0}" name="Texto de cabecera de documento"/>
    <tableColumn id="23" xr3:uid="{14B02B09-C817-4D86-A49F-CDDE1E29B632}" name="Denominación"/>
    <tableColumn id="24" xr3:uid="{2632073B-CD1D-443A-B3F8-D67E60ADF9E8}" name="Documento compras"/>
    <tableColumn id="25" xr3:uid="{0BCCF9FB-E206-457E-94DC-36E65DFBF790}" name="Texto breve de material"/>
    <tableColumn id="26" xr3:uid="{2CFB711A-8576-42E9-A48D-9CBC24DCACE8}" name="Material"/>
    <tableColumn id="27" xr3:uid="{6931424A-A5F9-490A-81F0-B237A77E6F50}" name="Objeto de alquiler"/>
    <tableColumn id="28" xr3:uid="{424F20B3-E416-4108-BFC5-F6050070A6A5}" name="Segmento"/>
    <tableColumn id="29" xr3:uid="{848640A3-9B0F-4F16-915A-0C3DC9444C6C}" name="Segmento CO"/>
    <tableColumn id="32" xr3:uid="{34B5D41C-9CA5-423C-895A-C9098EA31A78}" name="Monto CLP" dataDxfId="0">
      <calculatedColumnFormula>-Tabla16[[#This Row],[Valor/Moneda objeto]]</calculatedColumnFormula>
    </tableColumn>
    <tableColumn id="33" xr3:uid="{1806B034-CEBD-417D-8908-B00C8767B9ED}" name="Activ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59656-B24A-4549-B31D-2C0946515C98}">
  <sheetPr>
    <tabColor theme="3"/>
  </sheetPr>
  <dimension ref="B3:Y43"/>
  <sheetViews>
    <sheetView showGridLines="0" workbookViewId="0">
      <selection activeCell="A9" sqref="A9"/>
    </sheetView>
  </sheetViews>
  <sheetFormatPr baseColWidth="10" defaultRowHeight="14.5" x14ac:dyDescent="0.35"/>
  <sheetData>
    <row r="3" spans="2:25" ht="15" thickBot="1" x14ac:dyDescent="0.4"/>
    <row r="4" spans="2:25" ht="15" thickBot="1" x14ac:dyDescent="0.4">
      <c r="B4" s="34" t="s">
        <v>0</v>
      </c>
      <c r="C4" s="35"/>
      <c r="D4" s="35"/>
      <c r="E4" s="35"/>
      <c r="F4" s="35"/>
      <c r="G4" s="35"/>
      <c r="H4" s="35"/>
      <c r="I4" s="35"/>
      <c r="J4" s="35"/>
      <c r="K4" s="36"/>
      <c r="M4" s="37" t="s">
        <v>1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</row>
    <row r="5" spans="2:25" ht="15" thickBot="1" x14ac:dyDescent="0.4">
      <c r="B5" s="40" t="s">
        <v>2</v>
      </c>
      <c r="C5" s="41"/>
      <c r="D5" s="44" t="s">
        <v>3</v>
      </c>
      <c r="E5" s="44"/>
      <c r="F5" s="44"/>
      <c r="G5" s="44"/>
      <c r="H5" s="44"/>
      <c r="I5" s="44"/>
      <c r="J5" s="44"/>
      <c r="K5" s="45"/>
      <c r="M5" s="48" t="s">
        <v>4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50"/>
    </row>
    <row r="6" spans="2:25" x14ac:dyDescent="0.35">
      <c r="B6" s="42"/>
      <c r="C6" s="43"/>
      <c r="D6" s="46"/>
      <c r="E6" s="46"/>
      <c r="F6" s="46"/>
      <c r="G6" s="46"/>
      <c r="H6" s="46"/>
      <c r="I6" s="46"/>
      <c r="J6" s="46"/>
      <c r="K6" s="47"/>
      <c r="M6" s="51" t="s">
        <v>5</v>
      </c>
      <c r="N6" s="52"/>
      <c r="O6" s="53" t="s">
        <v>6</v>
      </c>
      <c r="P6" s="53"/>
      <c r="Q6" s="53"/>
      <c r="R6" s="53"/>
      <c r="S6" s="53"/>
      <c r="T6" s="53"/>
      <c r="U6" s="53"/>
      <c r="V6" s="53"/>
      <c r="W6" s="53"/>
      <c r="X6" s="53"/>
      <c r="Y6" s="54"/>
    </row>
    <row r="7" spans="2:25" x14ac:dyDescent="0.35">
      <c r="B7" s="42"/>
      <c r="C7" s="43"/>
      <c r="D7" s="46"/>
      <c r="E7" s="46"/>
      <c r="F7" s="46"/>
      <c r="G7" s="46"/>
      <c r="H7" s="46"/>
      <c r="I7" s="46"/>
      <c r="J7" s="46"/>
      <c r="K7" s="47"/>
      <c r="M7" s="42"/>
      <c r="N7" s="43"/>
      <c r="O7" s="46"/>
      <c r="P7" s="46"/>
      <c r="Q7" s="46"/>
      <c r="R7" s="46"/>
      <c r="S7" s="46"/>
      <c r="T7" s="46"/>
      <c r="U7" s="46"/>
      <c r="V7" s="46"/>
      <c r="W7" s="46"/>
      <c r="X7" s="46"/>
      <c r="Y7" s="47"/>
    </row>
    <row r="8" spans="2:25" x14ac:dyDescent="0.35">
      <c r="B8" s="42"/>
      <c r="C8" s="43"/>
      <c r="D8" s="46"/>
      <c r="E8" s="46"/>
      <c r="F8" s="46"/>
      <c r="G8" s="46"/>
      <c r="H8" s="46"/>
      <c r="I8" s="46"/>
      <c r="J8" s="46"/>
      <c r="K8" s="47"/>
      <c r="M8" s="42"/>
      <c r="N8" s="43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</row>
    <row r="9" spans="2:25" x14ac:dyDescent="0.35">
      <c r="B9" s="42"/>
      <c r="C9" s="43"/>
      <c r="D9" s="46"/>
      <c r="E9" s="46"/>
      <c r="F9" s="46"/>
      <c r="G9" s="46"/>
      <c r="H9" s="46"/>
      <c r="I9" s="46"/>
      <c r="J9" s="46"/>
      <c r="K9" s="47"/>
      <c r="M9" s="42"/>
      <c r="N9" s="43"/>
      <c r="O9" s="46"/>
      <c r="P9" s="46"/>
      <c r="Q9" s="46"/>
      <c r="R9" s="46"/>
      <c r="S9" s="46"/>
      <c r="T9" s="46"/>
      <c r="U9" s="46"/>
      <c r="V9" s="46"/>
      <c r="W9" s="46"/>
      <c r="X9" s="46"/>
      <c r="Y9" s="47"/>
    </row>
    <row r="10" spans="2:25" x14ac:dyDescent="0.35">
      <c r="B10" s="42"/>
      <c r="C10" s="43"/>
      <c r="D10" s="46"/>
      <c r="E10" s="46"/>
      <c r="F10" s="46"/>
      <c r="G10" s="46"/>
      <c r="H10" s="46"/>
      <c r="I10" s="46"/>
      <c r="J10" s="46"/>
      <c r="K10" s="47"/>
      <c r="M10" s="42" t="s">
        <v>7</v>
      </c>
      <c r="N10" s="43"/>
      <c r="O10" s="46" t="s">
        <v>8</v>
      </c>
      <c r="P10" s="46"/>
      <c r="Q10" s="46"/>
      <c r="R10" s="46"/>
      <c r="S10" s="46"/>
      <c r="T10" s="46"/>
      <c r="U10" s="46"/>
      <c r="V10" s="46"/>
      <c r="W10" s="46"/>
      <c r="X10" s="46"/>
      <c r="Y10" s="47"/>
    </row>
    <row r="11" spans="2:25" x14ac:dyDescent="0.35">
      <c r="B11" s="42"/>
      <c r="C11" s="43"/>
      <c r="D11" s="46"/>
      <c r="E11" s="46"/>
      <c r="F11" s="46"/>
      <c r="G11" s="46"/>
      <c r="H11" s="46"/>
      <c r="I11" s="46"/>
      <c r="J11" s="46"/>
      <c r="K11" s="47"/>
      <c r="M11" s="42"/>
      <c r="N11" s="4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/>
    </row>
    <row r="12" spans="2:25" x14ac:dyDescent="0.35">
      <c r="B12" s="42"/>
      <c r="C12" s="43"/>
      <c r="D12" s="46"/>
      <c r="E12" s="46"/>
      <c r="F12" s="46"/>
      <c r="G12" s="46"/>
      <c r="H12" s="46"/>
      <c r="I12" s="46"/>
      <c r="J12" s="46"/>
      <c r="K12" s="47"/>
      <c r="M12" s="42"/>
      <c r="N12" s="43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/>
    </row>
    <row r="13" spans="2:25" x14ac:dyDescent="0.35">
      <c r="B13" s="42"/>
      <c r="C13" s="43"/>
      <c r="D13" s="46"/>
      <c r="E13" s="46"/>
      <c r="F13" s="46"/>
      <c r="G13" s="46"/>
      <c r="H13" s="46"/>
      <c r="I13" s="46"/>
      <c r="J13" s="46"/>
      <c r="K13" s="47"/>
      <c r="M13" s="42"/>
      <c r="N13" s="43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7"/>
    </row>
    <row r="14" spans="2:25" x14ac:dyDescent="0.35">
      <c r="B14" s="42" t="s">
        <v>9</v>
      </c>
      <c r="C14" s="43"/>
      <c r="D14" s="46" t="s">
        <v>10</v>
      </c>
      <c r="E14" s="46"/>
      <c r="F14" s="46"/>
      <c r="G14" s="46"/>
      <c r="H14" s="46"/>
      <c r="I14" s="46"/>
      <c r="J14" s="46"/>
      <c r="K14" s="47"/>
      <c r="M14" s="42" t="s">
        <v>11</v>
      </c>
      <c r="N14" s="43"/>
      <c r="O14" s="46" t="s">
        <v>12</v>
      </c>
      <c r="P14" s="46"/>
      <c r="Q14" s="46"/>
      <c r="R14" s="46"/>
      <c r="S14" s="46"/>
      <c r="T14" s="46"/>
      <c r="U14" s="46"/>
      <c r="V14" s="46"/>
      <c r="W14" s="46"/>
      <c r="X14" s="46"/>
      <c r="Y14" s="47"/>
    </row>
    <row r="15" spans="2:25" x14ac:dyDescent="0.35">
      <c r="B15" s="42"/>
      <c r="C15" s="43"/>
      <c r="D15" s="46"/>
      <c r="E15" s="46"/>
      <c r="F15" s="46"/>
      <c r="G15" s="46"/>
      <c r="H15" s="46"/>
      <c r="I15" s="46"/>
      <c r="J15" s="46"/>
      <c r="K15" s="47"/>
      <c r="M15" s="42"/>
      <c r="N15" s="43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7"/>
    </row>
    <row r="16" spans="2:25" x14ac:dyDescent="0.35">
      <c r="B16" s="42"/>
      <c r="C16" s="43"/>
      <c r="D16" s="46"/>
      <c r="E16" s="46"/>
      <c r="F16" s="46"/>
      <c r="G16" s="46"/>
      <c r="H16" s="46"/>
      <c r="I16" s="46"/>
      <c r="J16" s="46"/>
      <c r="K16" s="47"/>
      <c r="M16" s="42"/>
      <c r="N16" s="43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7"/>
    </row>
    <row r="17" spans="2:25" x14ac:dyDescent="0.35">
      <c r="B17" s="42"/>
      <c r="C17" s="43"/>
      <c r="D17" s="46"/>
      <c r="E17" s="46"/>
      <c r="F17" s="46"/>
      <c r="G17" s="46"/>
      <c r="H17" s="46"/>
      <c r="I17" s="46"/>
      <c r="J17" s="46"/>
      <c r="K17" s="47"/>
      <c r="M17" s="42"/>
      <c r="N17" s="43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7"/>
    </row>
    <row r="18" spans="2:25" x14ac:dyDescent="0.35">
      <c r="B18" s="42"/>
      <c r="C18" s="43"/>
      <c r="D18" s="46"/>
      <c r="E18" s="46"/>
      <c r="F18" s="46"/>
      <c r="G18" s="46"/>
      <c r="H18" s="46"/>
      <c r="I18" s="46"/>
      <c r="J18" s="46"/>
      <c r="K18" s="47"/>
      <c r="M18" s="42" t="s">
        <v>13</v>
      </c>
      <c r="N18" s="43"/>
      <c r="O18" s="46" t="s">
        <v>14</v>
      </c>
      <c r="P18" s="46"/>
      <c r="Q18" s="46"/>
      <c r="R18" s="46"/>
      <c r="S18" s="46"/>
      <c r="T18" s="46"/>
      <c r="U18" s="46"/>
      <c r="V18" s="46"/>
      <c r="W18" s="46"/>
      <c r="X18" s="46"/>
      <c r="Y18" s="47"/>
    </row>
    <row r="19" spans="2:25" x14ac:dyDescent="0.35">
      <c r="B19" s="42"/>
      <c r="C19" s="43"/>
      <c r="D19" s="46"/>
      <c r="E19" s="46"/>
      <c r="F19" s="46"/>
      <c r="G19" s="46"/>
      <c r="H19" s="46"/>
      <c r="I19" s="46"/>
      <c r="J19" s="46"/>
      <c r="K19" s="47"/>
      <c r="M19" s="42"/>
      <c r="N19" s="43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7"/>
    </row>
    <row r="20" spans="2:25" x14ac:dyDescent="0.35">
      <c r="B20" s="42"/>
      <c r="C20" s="43"/>
      <c r="D20" s="46"/>
      <c r="E20" s="46"/>
      <c r="F20" s="46"/>
      <c r="G20" s="46"/>
      <c r="H20" s="46"/>
      <c r="I20" s="46"/>
      <c r="J20" s="46"/>
      <c r="K20" s="47"/>
      <c r="M20" s="42"/>
      <c r="N20" s="43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7"/>
    </row>
    <row r="21" spans="2:25" x14ac:dyDescent="0.35">
      <c r="B21" s="42"/>
      <c r="C21" s="43"/>
      <c r="D21" s="46"/>
      <c r="E21" s="46"/>
      <c r="F21" s="46"/>
      <c r="G21" s="46"/>
      <c r="H21" s="46"/>
      <c r="I21" s="46"/>
      <c r="J21" s="46"/>
      <c r="K21" s="47"/>
      <c r="M21" s="42"/>
      <c r="N21" s="43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7"/>
    </row>
    <row r="22" spans="2:25" x14ac:dyDescent="0.35">
      <c r="B22" s="42"/>
      <c r="C22" s="43"/>
      <c r="D22" s="46"/>
      <c r="E22" s="46"/>
      <c r="F22" s="46"/>
      <c r="G22" s="46"/>
      <c r="H22" s="46"/>
      <c r="I22" s="46"/>
      <c r="J22" s="46"/>
      <c r="K22" s="47"/>
      <c r="M22" s="42" t="s">
        <v>15</v>
      </c>
      <c r="N22" s="43"/>
      <c r="O22" s="55" t="s">
        <v>16</v>
      </c>
      <c r="P22" s="55"/>
      <c r="Q22" s="55"/>
      <c r="R22" s="55"/>
      <c r="S22" s="55"/>
      <c r="T22" s="55"/>
      <c r="U22" s="55"/>
      <c r="V22" s="55"/>
      <c r="W22" s="55"/>
      <c r="X22" s="55"/>
      <c r="Y22" s="56"/>
    </row>
    <row r="23" spans="2:25" x14ac:dyDescent="0.35">
      <c r="B23" s="42" t="s">
        <v>17</v>
      </c>
      <c r="C23" s="43"/>
      <c r="D23" s="46" t="s">
        <v>18</v>
      </c>
      <c r="E23" s="59"/>
      <c r="F23" s="59"/>
      <c r="G23" s="59"/>
      <c r="H23" s="59"/>
      <c r="I23" s="59"/>
      <c r="J23" s="59"/>
      <c r="K23" s="60"/>
      <c r="M23" s="42"/>
      <c r="N23" s="43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6"/>
    </row>
    <row r="24" spans="2:25" x14ac:dyDescent="0.35">
      <c r="B24" s="42"/>
      <c r="C24" s="43"/>
      <c r="D24" s="59"/>
      <c r="E24" s="59"/>
      <c r="F24" s="59"/>
      <c r="G24" s="59"/>
      <c r="H24" s="59"/>
      <c r="I24" s="59"/>
      <c r="J24" s="59"/>
      <c r="K24" s="60"/>
      <c r="M24" s="42"/>
      <c r="N24" s="43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6"/>
    </row>
    <row r="25" spans="2:25" x14ac:dyDescent="0.35">
      <c r="B25" s="42"/>
      <c r="C25" s="43"/>
      <c r="D25" s="59"/>
      <c r="E25" s="59"/>
      <c r="F25" s="59"/>
      <c r="G25" s="59"/>
      <c r="H25" s="59"/>
      <c r="I25" s="59"/>
      <c r="J25" s="59"/>
      <c r="K25" s="60"/>
      <c r="M25" s="42"/>
      <c r="N25" s="43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6"/>
    </row>
    <row r="26" spans="2:25" x14ac:dyDescent="0.35">
      <c r="B26" s="42"/>
      <c r="C26" s="43"/>
      <c r="D26" s="59"/>
      <c r="E26" s="59"/>
      <c r="F26" s="59"/>
      <c r="G26" s="59"/>
      <c r="H26" s="59"/>
      <c r="I26" s="59"/>
      <c r="J26" s="59"/>
      <c r="K26" s="60"/>
      <c r="M26" s="42" t="s">
        <v>19</v>
      </c>
      <c r="N26" s="43"/>
      <c r="O26" s="46" t="s">
        <v>20</v>
      </c>
      <c r="P26" s="46"/>
      <c r="Q26" s="46"/>
      <c r="R26" s="46"/>
      <c r="S26" s="46"/>
      <c r="T26" s="46"/>
      <c r="U26" s="46"/>
      <c r="V26" s="46"/>
      <c r="W26" s="46"/>
      <c r="X26" s="46"/>
      <c r="Y26" s="47"/>
    </row>
    <row r="27" spans="2:25" x14ac:dyDescent="0.35">
      <c r="B27" s="42"/>
      <c r="C27" s="43"/>
      <c r="D27" s="59"/>
      <c r="E27" s="59"/>
      <c r="F27" s="59"/>
      <c r="G27" s="59"/>
      <c r="H27" s="59"/>
      <c r="I27" s="59"/>
      <c r="J27" s="59"/>
      <c r="K27" s="60"/>
      <c r="M27" s="42"/>
      <c r="N27" s="43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7"/>
    </row>
    <row r="28" spans="2:25" x14ac:dyDescent="0.35">
      <c r="B28" s="42"/>
      <c r="C28" s="43"/>
      <c r="D28" s="59"/>
      <c r="E28" s="59"/>
      <c r="F28" s="59"/>
      <c r="G28" s="59"/>
      <c r="H28" s="59"/>
      <c r="I28" s="59"/>
      <c r="J28" s="59"/>
      <c r="K28" s="60"/>
      <c r="M28" s="42"/>
      <c r="N28" s="43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7"/>
    </row>
    <row r="29" spans="2:25" x14ac:dyDescent="0.35">
      <c r="B29" s="42"/>
      <c r="C29" s="43"/>
      <c r="D29" s="59"/>
      <c r="E29" s="59"/>
      <c r="F29" s="59"/>
      <c r="G29" s="59"/>
      <c r="H29" s="59"/>
      <c r="I29" s="59"/>
      <c r="J29" s="59"/>
      <c r="K29" s="60"/>
      <c r="M29" s="42"/>
      <c r="N29" s="43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7"/>
    </row>
    <row r="30" spans="2:25" x14ac:dyDescent="0.35">
      <c r="B30" s="42"/>
      <c r="C30" s="43"/>
      <c r="D30" s="59"/>
      <c r="E30" s="59"/>
      <c r="F30" s="59"/>
      <c r="G30" s="59"/>
      <c r="H30" s="59"/>
      <c r="I30" s="59"/>
      <c r="J30" s="59"/>
      <c r="K30" s="60"/>
      <c r="M30" s="42" t="s">
        <v>21</v>
      </c>
      <c r="N30" s="43"/>
      <c r="O30" s="46" t="s">
        <v>22</v>
      </c>
      <c r="P30" s="46"/>
      <c r="Q30" s="46"/>
      <c r="R30" s="46"/>
      <c r="S30" s="46"/>
      <c r="T30" s="46"/>
      <c r="U30" s="46"/>
      <c r="V30" s="46"/>
      <c r="W30" s="46"/>
      <c r="X30" s="46"/>
      <c r="Y30" s="47"/>
    </row>
    <row r="31" spans="2:25" x14ac:dyDescent="0.35">
      <c r="B31" s="57"/>
      <c r="C31" s="58"/>
      <c r="D31" s="61"/>
      <c r="E31" s="61"/>
      <c r="F31" s="61"/>
      <c r="G31" s="61"/>
      <c r="H31" s="61"/>
      <c r="I31" s="61"/>
      <c r="J31" s="61"/>
      <c r="K31" s="62"/>
      <c r="M31" s="42"/>
      <c r="N31" s="43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7"/>
    </row>
    <row r="32" spans="2:25" x14ac:dyDescent="0.35">
      <c r="B32" s="63" t="s">
        <v>23</v>
      </c>
      <c r="C32" s="64"/>
      <c r="D32" s="43" t="s">
        <v>24</v>
      </c>
      <c r="E32" s="43"/>
      <c r="F32" s="43"/>
      <c r="G32" s="43"/>
      <c r="H32" s="43"/>
      <c r="I32" s="43"/>
      <c r="J32" s="43"/>
      <c r="K32" s="67"/>
      <c r="M32" s="42"/>
      <c r="N32" s="43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7"/>
    </row>
    <row r="33" spans="2:25" ht="15" thickBot="1" x14ac:dyDescent="0.4">
      <c r="B33" s="63"/>
      <c r="C33" s="64"/>
      <c r="D33" s="43"/>
      <c r="E33" s="43"/>
      <c r="F33" s="43"/>
      <c r="G33" s="43"/>
      <c r="H33" s="43"/>
      <c r="I33" s="43"/>
      <c r="J33" s="43"/>
      <c r="K33" s="67"/>
      <c r="M33" s="57"/>
      <c r="N33" s="58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4"/>
    </row>
    <row r="34" spans="2:25" ht="15" thickBot="1" x14ac:dyDescent="0.4">
      <c r="B34" s="63"/>
      <c r="C34" s="64"/>
      <c r="D34" s="43"/>
      <c r="E34" s="43"/>
      <c r="F34" s="43"/>
      <c r="G34" s="43"/>
      <c r="H34" s="43"/>
      <c r="I34" s="43"/>
      <c r="J34" s="43"/>
      <c r="K34" s="67"/>
      <c r="M34" s="70" t="s">
        <v>25</v>
      </c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2"/>
    </row>
    <row r="35" spans="2:25" x14ac:dyDescent="0.35">
      <c r="B35" s="63"/>
      <c r="C35" s="64"/>
      <c r="D35" s="43"/>
      <c r="E35" s="43"/>
      <c r="F35" s="43"/>
      <c r="G35" s="43"/>
      <c r="H35" s="43"/>
      <c r="I35" s="43"/>
      <c r="J35" s="43"/>
      <c r="K35" s="67"/>
      <c r="M35" s="51" t="s">
        <v>26</v>
      </c>
      <c r="N35" s="52"/>
      <c r="O35" s="53" t="s">
        <v>27</v>
      </c>
      <c r="P35" s="53"/>
      <c r="Q35" s="53"/>
      <c r="R35" s="53"/>
      <c r="S35" s="53"/>
      <c r="T35" s="53"/>
      <c r="U35" s="53"/>
      <c r="V35" s="53"/>
      <c r="W35" s="53"/>
      <c r="X35" s="53"/>
      <c r="Y35" s="54"/>
    </row>
    <row r="36" spans="2:25" x14ac:dyDescent="0.35">
      <c r="B36" s="63"/>
      <c r="C36" s="64"/>
      <c r="D36" s="43"/>
      <c r="E36" s="43"/>
      <c r="F36" s="43"/>
      <c r="G36" s="43"/>
      <c r="H36" s="43"/>
      <c r="I36" s="43"/>
      <c r="J36" s="43"/>
      <c r="K36" s="67"/>
      <c r="M36" s="42"/>
      <c r="N36" s="43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7"/>
    </row>
    <row r="37" spans="2:25" x14ac:dyDescent="0.35">
      <c r="B37" s="63"/>
      <c r="C37" s="64"/>
      <c r="D37" s="43"/>
      <c r="E37" s="43"/>
      <c r="F37" s="43"/>
      <c r="G37" s="43"/>
      <c r="H37" s="43"/>
      <c r="I37" s="43"/>
      <c r="J37" s="43"/>
      <c r="K37" s="67"/>
      <c r="M37" s="42"/>
      <c r="N37" s="43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7"/>
    </row>
    <row r="38" spans="2:25" ht="15" thickBot="1" x14ac:dyDescent="0.4">
      <c r="B38" s="63"/>
      <c r="C38" s="64"/>
      <c r="D38" s="43"/>
      <c r="E38" s="43"/>
      <c r="F38" s="43"/>
      <c r="G38" s="43"/>
      <c r="H38" s="43"/>
      <c r="I38" s="43"/>
      <c r="J38" s="43"/>
      <c r="K38" s="67"/>
      <c r="M38" s="57"/>
      <c r="N38" s="58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4"/>
    </row>
    <row r="39" spans="2:25" ht="15" thickBot="1" x14ac:dyDescent="0.4">
      <c r="B39" s="63"/>
      <c r="C39" s="64"/>
      <c r="D39" s="43"/>
      <c r="E39" s="43"/>
      <c r="F39" s="43"/>
      <c r="G39" s="43"/>
      <c r="H39" s="43"/>
      <c r="I39" s="43"/>
      <c r="J39" s="43"/>
      <c r="K39" s="67"/>
      <c r="M39" s="70" t="s">
        <v>28</v>
      </c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2"/>
    </row>
    <row r="40" spans="2:25" x14ac:dyDescent="0.35">
      <c r="B40" s="63"/>
      <c r="C40" s="64"/>
      <c r="D40" s="43"/>
      <c r="E40" s="43"/>
      <c r="F40" s="43"/>
      <c r="G40" s="43"/>
      <c r="H40" s="43"/>
      <c r="I40" s="43"/>
      <c r="J40" s="43"/>
      <c r="K40" s="67"/>
      <c r="M40" s="51" t="s">
        <v>29</v>
      </c>
      <c r="N40" s="52"/>
      <c r="O40" s="53" t="s">
        <v>30</v>
      </c>
      <c r="P40" s="53"/>
      <c r="Q40" s="53"/>
      <c r="R40" s="53"/>
      <c r="S40" s="53"/>
      <c r="T40" s="53"/>
      <c r="U40" s="53"/>
      <c r="V40" s="53"/>
      <c r="W40" s="53"/>
      <c r="X40" s="53"/>
      <c r="Y40" s="54"/>
    </row>
    <row r="41" spans="2:25" ht="15" thickBot="1" x14ac:dyDescent="0.4">
      <c r="B41" s="65"/>
      <c r="C41" s="66"/>
      <c r="D41" s="68"/>
      <c r="E41" s="68"/>
      <c r="F41" s="68"/>
      <c r="G41" s="68"/>
      <c r="H41" s="68"/>
      <c r="I41" s="68"/>
      <c r="J41" s="68"/>
      <c r="K41" s="69"/>
      <c r="M41" s="42"/>
      <c r="N41" s="43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7"/>
    </row>
    <row r="42" spans="2:25" x14ac:dyDescent="0.35">
      <c r="M42" s="42"/>
      <c r="N42" s="43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7"/>
    </row>
    <row r="43" spans="2:25" ht="15" thickBot="1" x14ac:dyDescent="0.4">
      <c r="M43" s="75"/>
      <c r="N43" s="68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7"/>
    </row>
  </sheetData>
  <mergeCells count="31">
    <mergeCell ref="B32:C41"/>
    <mergeCell ref="D32:K41"/>
    <mergeCell ref="M34:Y34"/>
    <mergeCell ref="M35:N38"/>
    <mergeCell ref="O35:Y38"/>
    <mergeCell ref="M39:Y39"/>
    <mergeCell ref="M40:N43"/>
    <mergeCell ref="O40:Y43"/>
    <mergeCell ref="M30:N33"/>
    <mergeCell ref="O30:Y33"/>
    <mergeCell ref="B14:C22"/>
    <mergeCell ref="D14:K22"/>
    <mergeCell ref="M14:N17"/>
    <mergeCell ref="O14:Y17"/>
    <mergeCell ref="M18:N21"/>
    <mergeCell ref="O18:Y21"/>
    <mergeCell ref="M22:N25"/>
    <mergeCell ref="O22:Y25"/>
    <mergeCell ref="B23:C31"/>
    <mergeCell ref="D23:K31"/>
    <mergeCell ref="M26:N29"/>
    <mergeCell ref="O26:Y29"/>
    <mergeCell ref="B4:K4"/>
    <mergeCell ref="M4:Y4"/>
    <mergeCell ref="B5:C13"/>
    <mergeCell ref="D5:K13"/>
    <mergeCell ref="M5:Y5"/>
    <mergeCell ref="M6:N9"/>
    <mergeCell ref="O6:Y9"/>
    <mergeCell ref="M10:N13"/>
    <mergeCell ref="O10:Y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0312-EEB5-428F-9AED-0E997561A4BF}">
  <sheetPr>
    <tabColor theme="3"/>
  </sheetPr>
  <dimension ref="B2:K19"/>
  <sheetViews>
    <sheetView showGridLines="0" tabSelected="1" zoomScaleNormal="100" workbookViewId="0">
      <selection activeCell="K21" sqref="K21"/>
    </sheetView>
  </sheetViews>
  <sheetFormatPr baseColWidth="10" defaultRowHeight="14.5" x14ac:dyDescent="0.35"/>
  <cols>
    <col min="1" max="1" width="0.90625" customWidth="1"/>
    <col min="2" max="2" width="23.453125" bestFit="1" customWidth="1"/>
    <col min="3" max="3" width="24.26953125" customWidth="1"/>
    <col min="4" max="4" width="71.90625" customWidth="1"/>
    <col min="5" max="5" width="10.81640625" bestFit="1" customWidth="1"/>
    <col min="6" max="6" width="59.54296875" customWidth="1"/>
    <col min="7" max="7" width="18.26953125" bestFit="1" customWidth="1"/>
    <col min="8" max="8" width="15.7265625" bestFit="1" customWidth="1"/>
    <col min="9" max="9" width="12.81640625" bestFit="1" customWidth="1"/>
    <col min="10" max="10" width="18.1796875" bestFit="1" customWidth="1"/>
  </cols>
  <sheetData>
    <row r="2" spans="2:11" ht="16" x14ac:dyDescent="0.4">
      <c r="B2" s="78" t="s">
        <v>31</v>
      </c>
      <c r="C2" s="78"/>
      <c r="D2" s="78"/>
      <c r="E2" s="78"/>
    </row>
    <row r="3" spans="2:11" x14ac:dyDescent="0.35">
      <c r="B3" s="79" t="s">
        <v>32</v>
      </c>
      <c r="C3" s="79"/>
      <c r="D3" s="79"/>
    </row>
    <row r="5" spans="2:11" ht="15" thickBot="1" x14ac:dyDescent="0.4"/>
    <row r="6" spans="2:11" ht="29.5" thickBot="1" x14ac:dyDescent="0.4">
      <c r="B6" s="1" t="s">
        <v>33</v>
      </c>
      <c r="C6" s="2" t="s">
        <v>34</v>
      </c>
      <c r="D6" s="2" t="s">
        <v>35</v>
      </c>
      <c r="E6" s="2" t="s">
        <v>36</v>
      </c>
      <c r="F6" s="2" t="s">
        <v>37</v>
      </c>
      <c r="G6" s="2" t="s">
        <v>38</v>
      </c>
      <c r="H6" s="2" t="s">
        <v>39</v>
      </c>
      <c r="I6" s="2" t="s">
        <v>40</v>
      </c>
      <c r="J6" s="3" t="s">
        <v>41</v>
      </c>
    </row>
    <row r="7" spans="2:11" x14ac:dyDescent="0.35">
      <c r="B7" s="4" t="s">
        <v>42</v>
      </c>
      <c r="C7" s="5" t="s">
        <v>43</v>
      </c>
      <c r="D7" s="5" t="s">
        <v>44</v>
      </c>
      <c r="E7" s="5" t="s">
        <v>45</v>
      </c>
      <c r="F7" s="5" t="s">
        <v>175</v>
      </c>
      <c r="G7" s="6">
        <v>343972291.00000006</v>
      </c>
      <c r="H7" s="6">
        <f>G7/I7</f>
        <v>57328715.166666679</v>
      </c>
      <c r="I7" s="5">
        <v>6</v>
      </c>
      <c r="J7" s="7"/>
      <c r="K7" s="8"/>
    </row>
    <row r="8" spans="2:11" x14ac:dyDescent="0.35">
      <c r="B8" s="9"/>
      <c r="C8" t="s">
        <v>43</v>
      </c>
      <c r="D8" t="s">
        <v>44</v>
      </c>
      <c r="E8" t="s">
        <v>46</v>
      </c>
      <c r="F8" t="s">
        <v>47</v>
      </c>
      <c r="G8" s="10">
        <v>-1884806418.0000002</v>
      </c>
      <c r="H8" s="10">
        <f t="shared" ref="H8:H10" si="0">G8/I8</f>
        <v>-314134403.00000006</v>
      </c>
      <c r="I8">
        <v>6</v>
      </c>
      <c r="J8" s="81" t="s">
        <v>176</v>
      </c>
    </row>
    <row r="9" spans="2:11" x14ac:dyDescent="0.35">
      <c r="B9" s="9"/>
      <c r="C9" t="s">
        <v>48</v>
      </c>
      <c r="D9" t="s">
        <v>49</v>
      </c>
      <c r="E9" t="s">
        <v>46</v>
      </c>
      <c r="F9" t="s">
        <v>50</v>
      </c>
      <c r="G9" s="10">
        <v>132167153</v>
      </c>
      <c r="H9" s="10">
        <f t="shared" si="0"/>
        <v>22027858.833333332</v>
      </c>
      <c r="I9">
        <v>6</v>
      </c>
      <c r="J9" s="81" t="s">
        <v>176</v>
      </c>
      <c r="K9" s="10"/>
    </row>
    <row r="10" spans="2:11" ht="15" thickBot="1" x14ac:dyDescent="0.4">
      <c r="B10" s="12"/>
      <c r="C10" s="13" t="s">
        <v>43</v>
      </c>
      <c r="D10" s="13" t="s">
        <v>44</v>
      </c>
      <c r="E10" s="13" t="s">
        <v>46</v>
      </c>
      <c r="F10" s="13" t="s">
        <v>51</v>
      </c>
      <c r="G10" s="14">
        <v>-178381404</v>
      </c>
      <c r="H10" s="14">
        <f t="shared" si="0"/>
        <v>-29730234</v>
      </c>
      <c r="I10" s="13">
        <v>6</v>
      </c>
      <c r="J10" s="82" t="s">
        <v>176</v>
      </c>
    </row>
    <row r="12" spans="2:11" x14ac:dyDescent="0.35">
      <c r="B12" s="80" t="s">
        <v>52</v>
      </c>
      <c r="C12" s="80"/>
      <c r="D12" s="80"/>
      <c r="E12" s="80"/>
    </row>
    <row r="13" spans="2:11" x14ac:dyDescent="0.35">
      <c r="B13" t="s">
        <v>53</v>
      </c>
      <c r="I13" s="10"/>
    </row>
    <row r="14" spans="2:11" x14ac:dyDescent="0.35">
      <c r="H14" s="10"/>
      <c r="I14" s="10"/>
    </row>
    <row r="15" spans="2:11" x14ac:dyDescent="0.35">
      <c r="H15" s="10"/>
    </row>
    <row r="18" spans="9:10" x14ac:dyDescent="0.35">
      <c r="I18" s="10"/>
      <c r="J18" s="10"/>
    </row>
    <row r="19" spans="9:10" x14ac:dyDescent="0.35">
      <c r="J19" s="16"/>
    </row>
  </sheetData>
  <mergeCells count="3">
    <mergeCell ref="B2:E2"/>
    <mergeCell ref="B3:D3"/>
    <mergeCell ref="B12:E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2443-7342-4CAF-8ADD-3F892D6798E4}">
  <sheetPr>
    <tabColor theme="3"/>
  </sheetPr>
  <dimension ref="B2:G17"/>
  <sheetViews>
    <sheetView showGridLines="0" workbookViewId="0">
      <selection activeCell="G14" sqref="G14"/>
    </sheetView>
  </sheetViews>
  <sheetFormatPr baseColWidth="10" defaultRowHeight="14.5" x14ac:dyDescent="0.35"/>
  <cols>
    <col min="1" max="1" width="0.90625" customWidth="1"/>
    <col min="2" max="2" width="32.54296875" customWidth="1"/>
    <col min="3" max="3" width="54.90625" bestFit="1" customWidth="1"/>
    <col min="4" max="4" width="18.26953125" bestFit="1" customWidth="1"/>
    <col min="5" max="5" width="12.81640625" bestFit="1" customWidth="1"/>
  </cols>
  <sheetData>
    <row r="2" spans="2:7" ht="16" x14ac:dyDescent="0.4">
      <c r="B2" s="78" t="s">
        <v>54</v>
      </c>
      <c r="C2" s="78"/>
    </row>
    <row r="3" spans="2:7" x14ac:dyDescent="0.35">
      <c r="B3" t="s">
        <v>32</v>
      </c>
    </row>
    <row r="5" spans="2:7" x14ac:dyDescent="0.35">
      <c r="B5" t="s">
        <v>55</v>
      </c>
      <c r="C5" t="s">
        <v>56</v>
      </c>
    </row>
    <row r="7" spans="2:7" ht="15" thickBot="1" x14ac:dyDescent="0.4"/>
    <row r="8" spans="2:7" ht="31.5" customHeight="1" thickBot="1" x14ac:dyDescent="0.4">
      <c r="B8" s="17" t="s">
        <v>33</v>
      </c>
      <c r="C8" s="18" t="s">
        <v>37</v>
      </c>
      <c r="D8" s="18" t="s">
        <v>38</v>
      </c>
      <c r="E8" s="83" t="s">
        <v>40</v>
      </c>
    </row>
    <row r="9" spans="2:7" x14ac:dyDescent="0.35">
      <c r="B9" s="4" t="s">
        <v>42</v>
      </c>
      <c r="C9" s="5" t="s">
        <v>51</v>
      </c>
      <c r="D9" s="6">
        <v>3519472</v>
      </c>
      <c r="E9" s="84">
        <v>1</v>
      </c>
    </row>
    <row r="10" spans="2:7" x14ac:dyDescent="0.35">
      <c r="B10" s="9"/>
      <c r="C10" s="85" t="s">
        <v>50</v>
      </c>
      <c r="D10" s="86">
        <v>32138617</v>
      </c>
      <c r="E10" s="87">
        <v>4</v>
      </c>
      <c r="F10" s="8"/>
      <c r="G10" s="8"/>
    </row>
    <row r="11" spans="2:7" x14ac:dyDescent="0.35">
      <c r="B11" s="19"/>
      <c r="C11" s="20" t="s">
        <v>58</v>
      </c>
      <c r="D11" s="21">
        <v>-114520242</v>
      </c>
      <c r="E11" s="88">
        <v>78</v>
      </c>
      <c r="F11" s="8"/>
    </row>
    <row r="12" spans="2:7" x14ac:dyDescent="0.35">
      <c r="B12" s="22" t="s">
        <v>59</v>
      </c>
      <c r="C12" s="23" t="s">
        <v>51</v>
      </c>
      <c r="D12" s="24">
        <v>45733196</v>
      </c>
      <c r="E12" s="89">
        <v>4</v>
      </c>
    </row>
    <row r="13" spans="2:7" x14ac:dyDescent="0.35">
      <c r="B13" s="19"/>
      <c r="C13" s="20" t="s">
        <v>50</v>
      </c>
      <c r="D13" s="21">
        <v>126900313</v>
      </c>
      <c r="E13" s="90">
        <v>7</v>
      </c>
    </row>
    <row r="14" spans="2:7" ht="15" thickBot="1" x14ac:dyDescent="0.4">
      <c r="B14" s="25" t="s">
        <v>60</v>
      </c>
      <c r="C14" s="26"/>
      <c r="D14" s="27">
        <f>D9+D10+D11+D12+D13</f>
        <v>93771356</v>
      </c>
      <c r="E14" s="91">
        <f>E9+E10+E11+E12+E13</f>
        <v>94</v>
      </c>
    </row>
    <row r="16" spans="2:7" x14ac:dyDescent="0.35">
      <c r="B16" s="80" t="s">
        <v>61</v>
      </c>
      <c r="C16" s="80"/>
      <c r="D16" s="80"/>
      <c r="E16" s="80"/>
    </row>
    <row r="17" spans="2:2" x14ac:dyDescent="0.35">
      <c r="B17" t="s">
        <v>53</v>
      </c>
    </row>
  </sheetData>
  <mergeCells count="2">
    <mergeCell ref="B2:C2"/>
    <mergeCell ref="B16:E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093A6-8974-4C96-97DE-47BF1F5AA752}">
  <sheetPr>
    <tabColor rgb="FF002060"/>
  </sheetPr>
  <dimension ref="A1:D23"/>
  <sheetViews>
    <sheetView showGridLines="0" topLeftCell="A7" workbookViewId="0">
      <selection activeCell="B10" sqref="B10"/>
    </sheetView>
  </sheetViews>
  <sheetFormatPr baseColWidth="10" defaultRowHeight="14.5" x14ac:dyDescent="0.35"/>
  <cols>
    <col min="1" max="1" width="16.54296875" bestFit="1" customWidth="1"/>
    <col min="2" max="2" width="46.1796875" bestFit="1" customWidth="1"/>
    <col min="3" max="3" width="17.36328125" bestFit="1" customWidth="1"/>
  </cols>
  <sheetData>
    <row r="1" spans="1:4" x14ac:dyDescent="0.35">
      <c r="A1" s="30" t="s">
        <v>156</v>
      </c>
      <c r="B1" s="30" t="s">
        <v>70</v>
      </c>
      <c r="C1" t="s">
        <v>158</v>
      </c>
      <c r="D1" s="32"/>
    </row>
    <row r="2" spans="1:4" x14ac:dyDescent="0.35">
      <c r="A2" s="15" t="s">
        <v>126</v>
      </c>
      <c r="B2" s="15" t="s">
        <v>98</v>
      </c>
      <c r="C2" s="10">
        <v>32138617</v>
      </c>
      <c r="D2" s="33"/>
    </row>
    <row r="3" spans="1:4" x14ac:dyDescent="0.35">
      <c r="A3" s="15" t="s">
        <v>126</v>
      </c>
      <c r="B3" s="31" t="s">
        <v>159</v>
      </c>
      <c r="C3" s="10">
        <v>20382848</v>
      </c>
      <c r="D3" s="32"/>
    </row>
    <row r="4" spans="1:4" x14ac:dyDescent="0.35">
      <c r="A4" s="15" t="s">
        <v>126</v>
      </c>
      <c r="B4" s="31" t="s">
        <v>168</v>
      </c>
      <c r="C4" s="10">
        <v>5100000</v>
      </c>
      <c r="D4" s="32"/>
    </row>
    <row r="5" spans="1:4" x14ac:dyDescent="0.35">
      <c r="A5" s="15" t="s">
        <v>126</v>
      </c>
      <c r="B5" s="31" t="s">
        <v>173</v>
      </c>
      <c r="C5" s="10">
        <v>6655769</v>
      </c>
      <c r="D5" s="32"/>
    </row>
    <row r="6" spans="1:4" x14ac:dyDescent="0.35">
      <c r="A6" s="15" t="s">
        <v>126</v>
      </c>
      <c r="B6" s="15" t="s">
        <v>144</v>
      </c>
      <c r="C6" s="10">
        <v>3519472</v>
      </c>
      <c r="D6" s="33"/>
    </row>
    <row r="7" spans="1:4" x14ac:dyDescent="0.35">
      <c r="A7" s="15" t="s">
        <v>126</v>
      </c>
      <c r="B7" s="31" t="s">
        <v>174</v>
      </c>
      <c r="C7" s="10">
        <v>3519472</v>
      </c>
      <c r="D7" s="32"/>
    </row>
    <row r="8" spans="1:4" x14ac:dyDescent="0.35">
      <c r="A8" s="15" t="s">
        <v>161</v>
      </c>
      <c r="C8" s="10">
        <v>35658089</v>
      </c>
      <c r="D8" s="32"/>
    </row>
    <row r="9" spans="1:4" x14ac:dyDescent="0.35">
      <c r="A9" s="15" t="s">
        <v>97</v>
      </c>
      <c r="B9" s="15" t="s">
        <v>98</v>
      </c>
      <c r="C9" s="10">
        <v>126900313</v>
      </c>
      <c r="D9" s="33"/>
    </row>
    <row r="10" spans="1:4" x14ac:dyDescent="0.35">
      <c r="A10" s="15" t="s">
        <v>97</v>
      </c>
      <c r="B10" s="31" t="s">
        <v>171</v>
      </c>
      <c r="C10" s="10">
        <v>21333989</v>
      </c>
      <c r="D10" s="32"/>
    </row>
    <row r="11" spans="1:4" x14ac:dyDescent="0.35">
      <c r="A11" s="15" t="s">
        <v>97</v>
      </c>
      <c r="B11" s="31" t="s">
        <v>169</v>
      </c>
      <c r="C11" s="10">
        <v>13718075</v>
      </c>
      <c r="D11" s="32"/>
    </row>
    <row r="12" spans="1:4" x14ac:dyDescent="0.35">
      <c r="A12" s="15" t="s">
        <v>97</v>
      </c>
      <c r="B12" s="31" t="s">
        <v>170</v>
      </c>
      <c r="C12" s="10">
        <v>33229201</v>
      </c>
      <c r="D12" s="32"/>
    </row>
    <row r="13" spans="1:4" x14ac:dyDescent="0.35">
      <c r="A13" s="15" t="s">
        <v>97</v>
      </c>
      <c r="B13" s="31" t="s">
        <v>167</v>
      </c>
      <c r="C13" s="10">
        <v>20422038</v>
      </c>
      <c r="D13" s="32"/>
    </row>
    <row r="14" spans="1:4" x14ac:dyDescent="0.35">
      <c r="A14" s="15" t="s">
        <v>97</v>
      </c>
      <c r="B14" s="31" t="s">
        <v>172</v>
      </c>
      <c r="C14" s="10">
        <v>12616948</v>
      </c>
      <c r="D14" s="32"/>
    </row>
    <row r="15" spans="1:4" x14ac:dyDescent="0.35">
      <c r="A15" s="15" t="s">
        <v>97</v>
      </c>
      <c r="B15" s="31" t="s">
        <v>166</v>
      </c>
      <c r="C15" s="10">
        <v>21080062</v>
      </c>
      <c r="D15" s="32"/>
    </row>
    <row r="16" spans="1:4" x14ac:dyDescent="0.35">
      <c r="A16" s="15" t="s">
        <v>97</v>
      </c>
      <c r="B16" s="31" t="s">
        <v>168</v>
      </c>
      <c r="C16" s="10">
        <v>4500000</v>
      </c>
      <c r="D16" s="32"/>
    </row>
    <row r="17" spans="1:4" x14ac:dyDescent="0.35">
      <c r="A17" s="15" t="s">
        <v>97</v>
      </c>
      <c r="B17" s="15" t="s">
        <v>144</v>
      </c>
      <c r="C17" s="10">
        <v>45733196</v>
      </c>
      <c r="D17" s="33"/>
    </row>
    <row r="18" spans="1:4" x14ac:dyDescent="0.35">
      <c r="A18" s="15" t="s">
        <v>97</v>
      </c>
      <c r="B18" s="31" t="s">
        <v>160</v>
      </c>
      <c r="C18" s="10">
        <v>10862340</v>
      </c>
    </row>
    <row r="19" spans="1:4" x14ac:dyDescent="0.35">
      <c r="A19" s="15" t="s">
        <v>97</v>
      </c>
      <c r="B19" s="31" t="s">
        <v>163</v>
      </c>
      <c r="C19" s="10">
        <v>4114892</v>
      </c>
    </row>
    <row r="20" spans="1:4" x14ac:dyDescent="0.35">
      <c r="A20" s="15" t="s">
        <v>97</v>
      </c>
      <c r="B20" s="31" t="s">
        <v>164</v>
      </c>
      <c r="C20" s="10">
        <v>17234470</v>
      </c>
    </row>
    <row r="21" spans="1:4" x14ac:dyDescent="0.35">
      <c r="A21" s="15" t="s">
        <v>97</v>
      </c>
      <c r="B21" s="31" t="s">
        <v>165</v>
      </c>
      <c r="C21" s="10">
        <v>13521494</v>
      </c>
    </row>
    <row r="22" spans="1:4" x14ac:dyDescent="0.35">
      <c r="A22" s="15" t="s">
        <v>162</v>
      </c>
      <c r="C22" s="10">
        <v>172633509</v>
      </c>
    </row>
    <row r="23" spans="1:4" x14ac:dyDescent="0.35">
      <c r="A23" s="15" t="s">
        <v>60</v>
      </c>
      <c r="C23" s="10">
        <v>208291598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64552-FFB5-4D11-9884-7F5F7A1335C1}">
  <sheetPr>
    <tabColor rgb="FF002060"/>
  </sheetPr>
  <dimension ref="A1:AE17"/>
  <sheetViews>
    <sheetView workbookViewId="0">
      <selection activeCell="D1" sqref="D1:D1048576"/>
    </sheetView>
  </sheetViews>
  <sheetFormatPr baseColWidth="10" defaultRowHeight="14.5" outlineLevelCol="1" x14ac:dyDescent="0.35"/>
  <cols>
    <col min="2" max="2" width="16.08984375" bestFit="1" customWidth="1"/>
    <col min="18" max="26" width="0" hidden="1" customWidth="1" outlineLevel="1"/>
    <col min="27" max="27" width="53.1796875" hidden="1" customWidth="1" outlineLevel="1"/>
    <col min="28" max="29" width="0" hidden="1" customWidth="1" outlineLevel="1"/>
    <col min="30" max="30" width="10.90625" collapsed="1"/>
  </cols>
  <sheetData>
    <row r="1" spans="1:31" x14ac:dyDescent="0.35">
      <c r="A1" t="s">
        <v>62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  <c r="H1" t="s">
        <v>69</v>
      </c>
      <c r="I1" t="s">
        <v>70</v>
      </c>
      <c r="J1" t="s">
        <v>71</v>
      </c>
      <c r="K1" t="s">
        <v>72</v>
      </c>
      <c r="L1" t="s">
        <v>73</v>
      </c>
      <c r="M1" t="s">
        <v>74</v>
      </c>
      <c r="N1" t="s">
        <v>75</v>
      </c>
      <c r="O1" t="s">
        <v>76</v>
      </c>
      <c r="P1" t="s">
        <v>77</v>
      </c>
      <c r="Q1" t="s">
        <v>78</v>
      </c>
      <c r="R1" t="s">
        <v>79</v>
      </c>
      <c r="S1" t="s">
        <v>80</v>
      </c>
      <c r="T1" t="s">
        <v>81</v>
      </c>
      <c r="U1" t="s">
        <v>82</v>
      </c>
      <c r="V1" t="s">
        <v>83</v>
      </c>
      <c r="W1" t="s">
        <v>84</v>
      </c>
      <c r="X1" t="s">
        <v>85</v>
      </c>
      <c r="Y1" t="s">
        <v>86</v>
      </c>
      <c r="Z1" t="s">
        <v>87</v>
      </c>
      <c r="AA1" t="s">
        <v>88</v>
      </c>
      <c r="AB1" t="s">
        <v>89</v>
      </c>
      <c r="AC1" t="s">
        <v>90</v>
      </c>
      <c r="AD1" t="s">
        <v>157</v>
      </c>
      <c r="AE1" t="s">
        <v>57</v>
      </c>
    </row>
    <row r="2" spans="1:31" x14ac:dyDescent="0.35">
      <c r="A2" t="s">
        <v>91</v>
      </c>
      <c r="B2" t="s">
        <v>92</v>
      </c>
      <c r="C2" t="s">
        <v>93</v>
      </c>
      <c r="D2" t="s">
        <v>94</v>
      </c>
      <c r="E2" t="s">
        <v>93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s="28">
        <v>0.67383101851851857</v>
      </c>
      <c r="M2" s="29">
        <v>45747</v>
      </c>
      <c r="N2" t="s">
        <v>101</v>
      </c>
      <c r="O2" t="s">
        <v>102</v>
      </c>
      <c r="P2">
        <v>-21333989</v>
      </c>
      <c r="Q2" t="s">
        <v>103</v>
      </c>
      <c r="R2" t="s">
        <v>104</v>
      </c>
      <c r="S2" t="s">
        <v>105</v>
      </c>
      <c r="T2" t="s">
        <v>106</v>
      </c>
      <c r="U2" t="s">
        <v>107</v>
      </c>
      <c r="V2" t="s">
        <v>93</v>
      </c>
      <c r="W2" t="s">
        <v>93</v>
      </c>
      <c r="X2" t="s">
        <v>93</v>
      </c>
      <c r="Y2" t="s">
        <v>108</v>
      </c>
      <c r="Z2" t="s">
        <v>109</v>
      </c>
      <c r="AA2" t="s">
        <v>93</v>
      </c>
      <c r="AB2" t="s">
        <v>110</v>
      </c>
      <c r="AC2" t="s">
        <v>110</v>
      </c>
      <c r="AD2" s="11">
        <f>-Tabla16[[#This Row],[Valor/Moneda objeto]]</f>
        <v>21333989</v>
      </c>
      <c r="AE2" t="s">
        <v>171</v>
      </c>
    </row>
    <row r="3" spans="1:31" x14ac:dyDescent="0.35">
      <c r="A3" t="s">
        <v>91</v>
      </c>
      <c r="B3" t="s">
        <v>92</v>
      </c>
      <c r="C3" t="s">
        <v>93</v>
      </c>
      <c r="D3" t="s">
        <v>111</v>
      </c>
      <c r="E3" t="s">
        <v>93</v>
      </c>
      <c r="F3" t="s">
        <v>95</v>
      </c>
      <c r="G3" t="s">
        <v>96</v>
      </c>
      <c r="H3" t="s">
        <v>97</v>
      </c>
      <c r="I3" t="s">
        <v>98</v>
      </c>
      <c r="J3" t="s">
        <v>99</v>
      </c>
      <c r="K3" t="s">
        <v>112</v>
      </c>
      <c r="L3" s="28">
        <v>0.74553240740740745</v>
      </c>
      <c r="M3" s="29">
        <v>45838</v>
      </c>
      <c r="N3" t="s">
        <v>101</v>
      </c>
      <c r="O3" t="s">
        <v>102</v>
      </c>
      <c r="P3">
        <v>-13718075</v>
      </c>
      <c r="Q3" t="s">
        <v>103</v>
      </c>
      <c r="R3" t="s">
        <v>104</v>
      </c>
      <c r="S3" t="s">
        <v>113</v>
      </c>
      <c r="T3" t="s">
        <v>106</v>
      </c>
      <c r="U3" t="s">
        <v>114</v>
      </c>
      <c r="V3" t="s">
        <v>93</v>
      </c>
      <c r="W3" t="s">
        <v>93</v>
      </c>
      <c r="X3" t="s">
        <v>93</v>
      </c>
      <c r="Y3" t="s">
        <v>108</v>
      </c>
      <c r="Z3" t="s">
        <v>109</v>
      </c>
      <c r="AA3" t="s">
        <v>93</v>
      </c>
      <c r="AB3" t="s">
        <v>110</v>
      </c>
      <c r="AC3" t="s">
        <v>110</v>
      </c>
      <c r="AD3" s="11">
        <f>-Tabla16[[#This Row],[Valor/Moneda objeto]]</f>
        <v>13718075</v>
      </c>
      <c r="AE3" t="s">
        <v>169</v>
      </c>
    </row>
    <row r="4" spans="1:31" x14ac:dyDescent="0.35">
      <c r="A4" t="s">
        <v>91</v>
      </c>
      <c r="B4" t="s">
        <v>92</v>
      </c>
      <c r="C4" t="s">
        <v>93</v>
      </c>
      <c r="D4" t="s">
        <v>115</v>
      </c>
      <c r="E4" t="s">
        <v>93</v>
      </c>
      <c r="F4" t="s">
        <v>95</v>
      </c>
      <c r="G4" t="s">
        <v>96</v>
      </c>
      <c r="H4" t="s">
        <v>97</v>
      </c>
      <c r="I4" t="s">
        <v>98</v>
      </c>
      <c r="J4" t="s">
        <v>99</v>
      </c>
      <c r="K4" t="s">
        <v>116</v>
      </c>
      <c r="L4" s="28">
        <v>0.68431712962962965</v>
      </c>
      <c r="M4" s="29">
        <v>45806</v>
      </c>
      <c r="N4" t="s">
        <v>101</v>
      </c>
      <c r="O4" t="s">
        <v>102</v>
      </c>
      <c r="P4">
        <v>-33229201</v>
      </c>
      <c r="Q4" t="s">
        <v>103</v>
      </c>
      <c r="R4" t="s">
        <v>104</v>
      </c>
      <c r="S4" t="s">
        <v>113</v>
      </c>
      <c r="T4" t="s">
        <v>106</v>
      </c>
      <c r="U4" t="s">
        <v>114</v>
      </c>
      <c r="V4" t="s">
        <v>93</v>
      </c>
      <c r="W4" t="s">
        <v>93</v>
      </c>
      <c r="X4" t="s">
        <v>93</v>
      </c>
      <c r="Y4" t="s">
        <v>108</v>
      </c>
      <c r="Z4" t="s">
        <v>109</v>
      </c>
      <c r="AA4" t="s">
        <v>93</v>
      </c>
      <c r="AB4" t="s">
        <v>110</v>
      </c>
      <c r="AC4" t="s">
        <v>110</v>
      </c>
      <c r="AD4" s="11">
        <f>-Tabla16[[#This Row],[Valor/Moneda objeto]]</f>
        <v>33229201</v>
      </c>
      <c r="AE4" t="s">
        <v>170</v>
      </c>
    </row>
    <row r="5" spans="1:31" x14ac:dyDescent="0.35">
      <c r="A5" t="s">
        <v>91</v>
      </c>
      <c r="B5" t="s">
        <v>92</v>
      </c>
      <c r="C5" t="s">
        <v>93</v>
      </c>
      <c r="D5" t="s">
        <v>117</v>
      </c>
      <c r="E5" t="s">
        <v>93</v>
      </c>
      <c r="F5" t="s">
        <v>95</v>
      </c>
      <c r="G5" t="s">
        <v>96</v>
      </c>
      <c r="H5" t="s">
        <v>97</v>
      </c>
      <c r="I5" t="s">
        <v>98</v>
      </c>
      <c r="J5" t="s">
        <v>99</v>
      </c>
      <c r="K5" t="s">
        <v>91</v>
      </c>
      <c r="L5" s="28">
        <v>0.73526620370370366</v>
      </c>
      <c r="M5" s="29">
        <v>45777</v>
      </c>
      <c r="N5" t="s">
        <v>101</v>
      </c>
      <c r="O5" t="s">
        <v>102</v>
      </c>
      <c r="P5">
        <v>-20422038</v>
      </c>
      <c r="Q5" t="s">
        <v>103</v>
      </c>
      <c r="R5" t="s">
        <v>104</v>
      </c>
      <c r="S5" t="s">
        <v>113</v>
      </c>
      <c r="T5" t="s">
        <v>106</v>
      </c>
      <c r="U5" t="s">
        <v>114</v>
      </c>
      <c r="V5" t="s">
        <v>93</v>
      </c>
      <c r="W5" t="s">
        <v>93</v>
      </c>
      <c r="X5" t="s">
        <v>93</v>
      </c>
      <c r="Y5" t="s">
        <v>108</v>
      </c>
      <c r="Z5" t="s">
        <v>109</v>
      </c>
      <c r="AA5" t="s">
        <v>93</v>
      </c>
      <c r="AB5" t="s">
        <v>110</v>
      </c>
      <c r="AC5" t="s">
        <v>110</v>
      </c>
      <c r="AD5" s="11">
        <f>-Tabla16[[#This Row],[Valor/Moneda objeto]]</f>
        <v>20422038</v>
      </c>
      <c r="AE5" t="s">
        <v>167</v>
      </c>
    </row>
    <row r="6" spans="1:31" x14ac:dyDescent="0.35">
      <c r="A6" t="s">
        <v>91</v>
      </c>
      <c r="B6" t="s">
        <v>92</v>
      </c>
      <c r="C6" t="s">
        <v>93</v>
      </c>
      <c r="D6" t="s">
        <v>118</v>
      </c>
      <c r="E6" t="s">
        <v>93</v>
      </c>
      <c r="F6" t="s">
        <v>95</v>
      </c>
      <c r="G6" t="s">
        <v>96</v>
      </c>
      <c r="H6" t="s">
        <v>97</v>
      </c>
      <c r="I6" t="s">
        <v>98</v>
      </c>
      <c r="J6" t="s">
        <v>99</v>
      </c>
      <c r="K6" t="s">
        <v>100</v>
      </c>
      <c r="L6" s="28">
        <v>0.67383101851851857</v>
      </c>
      <c r="M6" s="29">
        <v>45747</v>
      </c>
      <c r="N6" t="s">
        <v>101</v>
      </c>
      <c r="O6" t="s">
        <v>102</v>
      </c>
      <c r="P6">
        <v>-12616948</v>
      </c>
      <c r="Q6" t="s">
        <v>103</v>
      </c>
      <c r="R6" t="s">
        <v>104</v>
      </c>
      <c r="S6" t="s">
        <v>113</v>
      </c>
      <c r="T6" t="s">
        <v>106</v>
      </c>
      <c r="U6" t="s">
        <v>107</v>
      </c>
      <c r="V6" t="s">
        <v>93</v>
      </c>
      <c r="W6" t="s">
        <v>93</v>
      </c>
      <c r="X6" t="s">
        <v>93</v>
      </c>
      <c r="Y6" t="s">
        <v>108</v>
      </c>
      <c r="Z6" t="s">
        <v>109</v>
      </c>
      <c r="AA6" t="s">
        <v>93</v>
      </c>
      <c r="AB6" t="s">
        <v>110</v>
      </c>
      <c r="AC6" t="s">
        <v>110</v>
      </c>
      <c r="AD6" s="11">
        <f>-Tabla16[[#This Row],[Valor/Moneda objeto]]</f>
        <v>12616948</v>
      </c>
      <c r="AE6" t="s">
        <v>172</v>
      </c>
    </row>
    <row r="7" spans="1:31" x14ac:dyDescent="0.35">
      <c r="A7" t="s">
        <v>91</v>
      </c>
      <c r="B7" t="s">
        <v>92</v>
      </c>
      <c r="C7" t="s">
        <v>93</v>
      </c>
      <c r="D7" t="s">
        <v>119</v>
      </c>
      <c r="E7" t="s">
        <v>93</v>
      </c>
      <c r="F7" t="s">
        <v>95</v>
      </c>
      <c r="G7" t="s">
        <v>96</v>
      </c>
      <c r="H7" t="s">
        <v>97</v>
      </c>
      <c r="I7" t="s">
        <v>98</v>
      </c>
      <c r="J7" t="s">
        <v>99</v>
      </c>
      <c r="K7" t="s">
        <v>120</v>
      </c>
      <c r="L7" s="28">
        <v>0.71050925925925923</v>
      </c>
      <c r="M7" s="29">
        <v>45685</v>
      </c>
      <c r="N7" t="s">
        <v>101</v>
      </c>
      <c r="O7" t="s">
        <v>102</v>
      </c>
      <c r="P7">
        <v>-21080062</v>
      </c>
      <c r="Q7" t="s">
        <v>103</v>
      </c>
      <c r="R7" t="s">
        <v>104</v>
      </c>
      <c r="S7" t="s">
        <v>113</v>
      </c>
      <c r="T7" t="s">
        <v>106</v>
      </c>
      <c r="U7" t="s">
        <v>114</v>
      </c>
      <c r="V7" t="s">
        <v>93</v>
      </c>
      <c r="W7" t="s">
        <v>93</v>
      </c>
      <c r="X7" t="s">
        <v>93</v>
      </c>
      <c r="Y7" t="s">
        <v>108</v>
      </c>
      <c r="Z7" t="s">
        <v>109</v>
      </c>
      <c r="AA7" t="s">
        <v>121</v>
      </c>
      <c r="AB7" t="s">
        <v>110</v>
      </c>
      <c r="AC7" t="s">
        <v>110</v>
      </c>
      <c r="AD7" s="11">
        <f>-Tabla16[[#This Row],[Valor/Moneda objeto]]</f>
        <v>21080062</v>
      </c>
      <c r="AE7" t="s">
        <v>166</v>
      </c>
    </row>
    <row r="8" spans="1:31" x14ac:dyDescent="0.35">
      <c r="A8" t="s">
        <v>91</v>
      </c>
      <c r="B8" t="s">
        <v>92</v>
      </c>
      <c r="C8" t="s">
        <v>93</v>
      </c>
      <c r="D8" t="s">
        <v>122</v>
      </c>
      <c r="E8" t="s">
        <v>93</v>
      </c>
      <c r="F8" t="s">
        <v>95</v>
      </c>
      <c r="G8" t="s">
        <v>96</v>
      </c>
      <c r="H8" t="s">
        <v>97</v>
      </c>
      <c r="I8" t="s">
        <v>98</v>
      </c>
      <c r="J8" t="s">
        <v>99</v>
      </c>
      <c r="K8" t="s">
        <v>120</v>
      </c>
      <c r="L8" s="28">
        <v>0.71049768518518519</v>
      </c>
      <c r="M8" s="29">
        <v>45685</v>
      </c>
      <c r="N8" t="s">
        <v>101</v>
      </c>
      <c r="O8" t="s">
        <v>102</v>
      </c>
      <c r="P8">
        <v>-4500000</v>
      </c>
      <c r="Q8" t="s">
        <v>103</v>
      </c>
      <c r="R8" t="s">
        <v>104</v>
      </c>
      <c r="S8" t="s">
        <v>113</v>
      </c>
      <c r="T8" t="s">
        <v>106</v>
      </c>
      <c r="U8" t="s">
        <v>114</v>
      </c>
      <c r="V8" t="s">
        <v>93</v>
      </c>
      <c r="W8" t="s">
        <v>93</v>
      </c>
      <c r="X8" t="s">
        <v>93</v>
      </c>
      <c r="Y8" t="s">
        <v>108</v>
      </c>
      <c r="Z8" t="s">
        <v>109</v>
      </c>
      <c r="AA8" t="s">
        <v>121</v>
      </c>
      <c r="AB8" t="s">
        <v>110</v>
      </c>
      <c r="AC8" t="s">
        <v>110</v>
      </c>
      <c r="AD8" s="11">
        <f>-Tabla16[[#This Row],[Valor/Moneda objeto]]</f>
        <v>4500000</v>
      </c>
      <c r="AE8" t="s">
        <v>168</v>
      </c>
    </row>
    <row r="9" spans="1:31" x14ac:dyDescent="0.35">
      <c r="A9" t="s">
        <v>91</v>
      </c>
      <c r="B9" t="s">
        <v>123</v>
      </c>
      <c r="C9" t="s">
        <v>93</v>
      </c>
      <c r="D9" t="s">
        <v>124</v>
      </c>
      <c r="E9" t="s">
        <v>93</v>
      </c>
      <c r="F9" t="s">
        <v>95</v>
      </c>
      <c r="G9" t="s">
        <v>125</v>
      </c>
      <c r="H9" t="s">
        <v>126</v>
      </c>
      <c r="I9" t="s">
        <v>98</v>
      </c>
      <c r="J9" t="s">
        <v>99</v>
      </c>
      <c r="K9" t="s">
        <v>116</v>
      </c>
      <c r="L9" s="28">
        <v>0.68479166666666669</v>
      </c>
      <c r="M9" s="29">
        <v>45806</v>
      </c>
      <c r="N9" t="s">
        <v>101</v>
      </c>
      <c r="O9" t="s">
        <v>102</v>
      </c>
      <c r="P9" s="11">
        <v>-6655769</v>
      </c>
      <c r="Q9" t="s">
        <v>103</v>
      </c>
      <c r="R9" t="s">
        <v>104</v>
      </c>
      <c r="S9" t="s">
        <v>105</v>
      </c>
      <c r="T9" t="s">
        <v>106</v>
      </c>
      <c r="U9" t="s">
        <v>114</v>
      </c>
      <c r="V9" t="s">
        <v>93</v>
      </c>
      <c r="W9" t="s">
        <v>93</v>
      </c>
      <c r="X9" t="s">
        <v>93</v>
      </c>
      <c r="Y9" t="s">
        <v>108</v>
      </c>
      <c r="Z9" t="s">
        <v>109</v>
      </c>
      <c r="AA9" t="s">
        <v>93</v>
      </c>
      <c r="AB9" t="s">
        <v>110</v>
      </c>
      <c r="AC9" t="s">
        <v>110</v>
      </c>
      <c r="AD9" s="11">
        <f>-Tabla16[[#This Row],[Valor/Moneda objeto]]</f>
        <v>6655769</v>
      </c>
      <c r="AE9" t="s">
        <v>173</v>
      </c>
    </row>
    <row r="10" spans="1:31" x14ac:dyDescent="0.35">
      <c r="A10" t="s">
        <v>91</v>
      </c>
      <c r="B10" t="s">
        <v>123</v>
      </c>
      <c r="C10" t="s">
        <v>93</v>
      </c>
      <c r="D10" t="s">
        <v>127</v>
      </c>
      <c r="E10" t="s">
        <v>93</v>
      </c>
      <c r="F10" t="s">
        <v>95</v>
      </c>
      <c r="G10" t="s">
        <v>125</v>
      </c>
      <c r="H10" t="s">
        <v>126</v>
      </c>
      <c r="I10" t="s">
        <v>98</v>
      </c>
      <c r="J10" t="s">
        <v>99</v>
      </c>
      <c r="K10" t="s">
        <v>120</v>
      </c>
      <c r="L10" s="28">
        <v>0.71038194444444447</v>
      </c>
      <c r="M10" s="29">
        <v>45685</v>
      </c>
      <c r="N10" t="s">
        <v>101</v>
      </c>
      <c r="O10" t="s">
        <v>102</v>
      </c>
      <c r="P10" s="11">
        <v>-2100000</v>
      </c>
      <c r="Q10" t="s">
        <v>103</v>
      </c>
      <c r="R10" t="s">
        <v>104</v>
      </c>
      <c r="S10" t="s">
        <v>113</v>
      </c>
      <c r="T10" t="s">
        <v>106</v>
      </c>
      <c r="U10" t="s">
        <v>114</v>
      </c>
      <c r="V10" t="s">
        <v>93</v>
      </c>
      <c r="W10" t="s">
        <v>93</v>
      </c>
      <c r="X10" t="s">
        <v>93</v>
      </c>
      <c r="Y10" t="s">
        <v>108</v>
      </c>
      <c r="Z10" t="s">
        <v>109</v>
      </c>
      <c r="AA10" t="s">
        <v>128</v>
      </c>
      <c r="AB10" t="s">
        <v>110</v>
      </c>
      <c r="AC10" t="s">
        <v>110</v>
      </c>
      <c r="AD10" s="11">
        <f>-Tabla16[[#This Row],[Valor/Moneda objeto]]</f>
        <v>2100000</v>
      </c>
      <c r="AE10" t="s">
        <v>168</v>
      </c>
    </row>
    <row r="11" spans="1:31" x14ac:dyDescent="0.35">
      <c r="A11" t="s">
        <v>91</v>
      </c>
      <c r="B11" t="s">
        <v>129</v>
      </c>
      <c r="C11" t="s">
        <v>93</v>
      </c>
      <c r="D11" t="s">
        <v>130</v>
      </c>
      <c r="E11" t="s">
        <v>93</v>
      </c>
      <c r="F11" t="s">
        <v>95</v>
      </c>
      <c r="G11" t="s">
        <v>131</v>
      </c>
      <c r="H11" t="s">
        <v>126</v>
      </c>
      <c r="I11" t="s">
        <v>98</v>
      </c>
      <c r="J11" t="s">
        <v>99</v>
      </c>
      <c r="K11" t="s">
        <v>120</v>
      </c>
      <c r="L11" s="28">
        <v>0.71037037037037032</v>
      </c>
      <c r="M11" s="29">
        <v>45685</v>
      </c>
      <c r="N11" t="s">
        <v>101</v>
      </c>
      <c r="O11" t="s">
        <v>102</v>
      </c>
      <c r="P11" s="11">
        <v>-3000000</v>
      </c>
      <c r="Q11" t="s">
        <v>103</v>
      </c>
      <c r="R11" t="s">
        <v>104</v>
      </c>
      <c r="S11" t="s">
        <v>113</v>
      </c>
      <c r="T11" t="s">
        <v>106</v>
      </c>
      <c r="U11" t="s">
        <v>114</v>
      </c>
      <c r="V11" t="s">
        <v>93</v>
      </c>
      <c r="W11" t="s">
        <v>93</v>
      </c>
      <c r="X11" t="s">
        <v>93</v>
      </c>
      <c r="Y11" t="s">
        <v>108</v>
      </c>
      <c r="Z11" t="s">
        <v>109</v>
      </c>
      <c r="AA11" t="s">
        <v>128</v>
      </c>
      <c r="AB11" t="s">
        <v>110</v>
      </c>
      <c r="AC11" t="s">
        <v>110</v>
      </c>
      <c r="AD11" s="11">
        <f>-Tabla16[[#This Row],[Valor/Moneda objeto]]</f>
        <v>3000000</v>
      </c>
      <c r="AE11" t="s">
        <v>168</v>
      </c>
    </row>
    <row r="12" spans="1:31" x14ac:dyDescent="0.35">
      <c r="A12" t="s">
        <v>91</v>
      </c>
      <c r="B12" t="s">
        <v>132</v>
      </c>
      <c r="C12" t="s">
        <v>93</v>
      </c>
      <c r="D12" t="s">
        <v>133</v>
      </c>
      <c r="E12" t="s">
        <v>93</v>
      </c>
      <c r="F12" t="s">
        <v>95</v>
      </c>
      <c r="G12" t="s">
        <v>131</v>
      </c>
      <c r="H12" t="s">
        <v>126</v>
      </c>
      <c r="I12" t="s">
        <v>98</v>
      </c>
      <c r="J12" t="s">
        <v>99</v>
      </c>
      <c r="K12" t="s">
        <v>112</v>
      </c>
      <c r="L12" s="28">
        <v>0.54260416666666667</v>
      </c>
      <c r="M12" s="29">
        <v>45811</v>
      </c>
      <c r="N12" t="s">
        <v>134</v>
      </c>
      <c r="O12" t="s">
        <v>135</v>
      </c>
      <c r="P12">
        <v>-20382848</v>
      </c>
      <c r="Q12" t="s">
        <v>103</v>
      </c>
      <c r="R12" t="s">
        <v>104</v>
      </c>
      <c r="S12" t="s">
        <v>105</v>
      </c>
      <c r="T12" t="s">
        <v>106</v>
      </c>
      <c r="U12" t="s">
        <v>136</v>
      </c>
      <c r="V12" t="s">
        <v>93</v>
      </c>
      <c r="W12" t="s">
        <v>137</v>
      </c>
      <c r="X12" t="s">
        <v>93</v>
      </c>
      <c r="Y12" t="s">
        <v>138</v>
      </c>
      <c r="Z12" t="s">
        <v>139</v>
      </c>
      <c r="AA12" t="s">
        <v>140</v>
      </c>
      <c r="AB12" t="s">
        <v>110</v>
      </c>
      <c r="AC12" t="s">
        <v>110</v>
      </c>
      <c r="AD12">
        <f>-Tabla16[[#This Row],[Valor/Moneda objeto]]</f>
        <v>20382848</v>
      </c>
      <c r="AE12" t="s">
        <v>159</v>
      </c>
    </row>
    <row r="13" spans="1:31" x14ac:dyDescent="0.35">
      <c r="A13" t="s">
        <v>91</v>
      </c>
      <c r="B13" t="s">
        <v>141</v>
      </c>
      <c r="C13" t="s">
        <v>93</v>
      </c>
      <c r="D13" t="s">
        <v>142</v>
      </c>
      <c r="E13" t="s">
        <v>93</v>
      </c>
      <c r="F13" t="s">
        <v>95</v>
      </c>
      <c r="G13" t="s">
        <v>143</v>
      </c>
      <c r="H13" t="s">
        <v>126</v>
      </c>
      <c r="I13" t="s">
        <v>144</v>
      </c>
      <c r="J13" t="s">
        <v>99</v>
      </c>
      <c r="K13" t="s">
        <v>91</v>
      </c>
      <c r="L13" s="28">
        <v>0.73635416666666664</v>
      </c>
      <c r="M13" s="29">
        <v>45777</v>
      </c>
      <c r="N13" t="s">
        <v>101</v>
      </c>
      <c r="O13" t="s">
        <v>102</v>
      </c>
      <c r="P13" s="11">
        <v>-3519472</v>
      </c>
      <c r="Q13" t="s">
        <v>103</v>
      </c>
      <c r="R13" t="s">
        <v>104</v>
      </c>
      <c r="S13" t="s">
        <v>145</v>
      </c>
      <c r="T13" t="s">
        <v>146</v>
      </c>
      <c r="U13" t="s">
        <v>114</v>
      </c>
      <c r="V13" t="s">
        <v>93</v>
      </c>
      <c r="W13" t="s">
        <v>93</v>
      </c>
      <c r="X13" t="s">
        <v>93</v>
      </c>
      <c r="Y13" t="s">
        <v>108</v>
      </c>
      <c r="Z13" t="s">
        <v>109</v>
      </c>
      <c r="AA13" t="s">
        <v>93</v>
      </c>
      <c r="AB13" t="s">
        <v>110</v>
      </c>
      <c r="AC13" t="s">
        <v>110</v>
      </c>
      <c r="AD13" s="11">
        <f>-Tabla16[[#This Row],[Valor/Moneda objeto]]</f>
        <v>3519472</v>
      </c>
      <c r="AE13" t="s">
        <v>174</v>
      </c>
    </row>
    <row r="14" spans="1:31" x14ac:dyDescent="0.35">
      <c r="A14" t="s">
        <v>91</v>
      </c>
      <c r="B14" t="s">
        <v>92</v>
      </c>
      <c r="C14" t="s">
        <v>93</v>
      </c>
      <c r="D14" t="s">
        <v>147</v>
      </c>
      <c r="E14" t="s">
        <v>93</v>
      </c>
      <c r="F14" t="s">
        <v>95</v>
      </c>
      <c r="G14" t="s">
        <v>96</v>
      </c>
      <c r="H14" t="s">
        <v>97</v>
      </c>
      <c r="I14" t="s">
        <v>144</v>
      </c>
      <c r="J14" t="s">
        <v>99</v>
      </c>
      <c r="K14" t="s">
        <v>116</v>
      </c>
      <c r="L14" s="28">
        <v>0.68434027777777773</v>
      </c>
      <c r="M14" s="29">
        <v>45806</v>
      </c>
      <c r="N14" t="s">
        <v>101</v>
      </c>
      <c r="O14" t="s">
        <v>102</v>
      </c>
      <c r="P14">
        <v>-4114892</v>
      </c>
      <c r="Q14" t="s">
        <v>103</v>
      </c>
      <c r="R14" t="s">
        <v>104</v>
      </c>
      <c r="S14" t="s">
        <v>145</v>
      </c>
      <c r="T14" t="s">
        <v>146</v>
      </c>
      <c r="U14" t="s">
        <v>114</v>
      </c>
      <c r="V14" t="s">
        <v>93</v>
      </c>
      <c r="W14" t="s">
        <v>93</v>
      </c>
      <c r="X14" t="s">
        <v>93</v>
      </c>
      <c r="Y14" t="s">
        <v>108</v>
      </c>
      <c r="Z14" t="s">
        <v>109</v>
      </c>
      <c r="AA14" t="s">
        <v>93</v>
      </c>
      <c r="AB14" t="s">
        <v>110</v>
      </c>
      <c r="AC14" t="s">
        <v>110</v>
      </c>
      <c r="AD14" s="11">
        <f>-Tabla16[[#This Row],[Valor/Moneda objeto]]</f>
        <v>4114892</v>
      </c>
      <c r="AE14" t="s">
        <v>163</v>
      </c>
    </row>
    <row r="15" spans="1:31" x14ac:dyDescent="0.35">
      <c r="A15" t="s">
        <v>91</v>
      </c>
      <c r="B15" t="s">
        <v>92</v>
      </c>
      <c r="C15" t="s">
        <v>93</v>
      </c>
      <c r="D15" t="s">
        <v>148</v>
      </c>
      <c r="E15" t="s">
        <v>93</v>
      </c>
      <c r="F15" t="s">
        <v>95</v>
      </c>
      <c r="G15" t="s">
        <v>96</v>
      </c>
      <c r="H15" t="s">
        <v>97</v>
      </c>
      <c r="I15" t="s">
        <v>144</v>
      </c>
      <c r="J15" t="s">
        <v>99</v>
      </c>
      <c r="K15" t="s">
        <v>116</v>
      </c>
      <c r="L15" s="28">
        <v>0.68432870370370369</v>
      </c>
      <c r="M15" s="29">
        <v>45806</v>
      </c>
      <c r="N15" t="s">
        <v>101</v>
      </c>
      <c r="O15" t="s">
        <v>102</v>
      </c>
      <c r="P15">
        <v>-17234470</v>
      </c>
      <c r="Q15" t="s">
        <v>103</v>
      </c>
      <c r="R15" t="s">
        <v>104</v>
      </c>
      <c r="S15" t="s">
        <v>145</v>
      </c>
      <c r="T15" t="s">
        <v>146</v>
      </c>
      <c r="U15" t="s">
        <v>114</v>
      </c>
      <c r="V15" t="s">
        <v>93</v>
      </c>
      <c r="W15" t="s">
        <v>93</v>
      </c>
      <c r="X15" t="s">
        <v>93</v>
      </c>
      <c r="Y15" t="s">
        <v>108</v>
      </c>
      <c r="Z15" t="s">
        <v>109</v>
      </c>
      <c r="AA15" t="s">
        <v>93</v>
      </c>
      <c r="AB15" t="s">
        <v>110</v>
      </c>
      <c r="AC15" t="s">
        <v>110</v>
      </c>
      <c r="AD15" s="11">
        <f>-Tabla16[[#This Row],[Valor/Moneda objeto]]</f>
        <v>17234470</v>
      </c>
      <c r="AE15" t="s">
        <v>164</v>
      </c>
    </row>
    <row r="16" spans="1:31" x14ac:dyDescent="0.35">
      <c r="A16" t="s">
        <v>91</v>
      </c>
      <c r="B16" t="s">
        <v>92</v>
      </c>
      <c r="C16" t="s">
        <v>93</v>
      </c>
      <c r="D16" t="s">
        <v>149</v>
      </c>
      <c r="E16" t="s">
        <v>93</v>
      </c>
      <c r="F16" t="s">
        <v>95</v>
      </c>
      <c r="G16" t="s">
        <v>96</v>
      </c>
      <c r="H16" t="s">
        <v>97</v>
      </c>
      <c r="I16" t="s">
        <v>144</v>
      </c>
      <c r="J16" t="s">
        <v>99</v>
      </c>
      <c r="K16" t="s">
        <v>100</v>
      </c>
      <c r="L16" s="28">
        <v>0.6738425925925926</v>
      </c>
      <c r="M16" s="29">
        <v>45747</v>
      </c>
      <c r="N16" t="s">
        <v>101</v>
      </c>
      <c r="O16" t="s">
        <v>102</v>
      </c>
      <c r="P16">
        <v>-13521494</v>
      </c>
      <c r="Q16" t="s">
        <v>103</v>
      </c>
      <c r="R16" t="s">
        <v>104</v>
      </c>
      <c r="S16" t="s">
        <v>145</v>
      </c>
      <c r="T16" t="s">
        <v>146</v>
      </c>
      <c r="U16" t="s">
        <v>107</v>
      </c>
      <c r="V16" t="s">
        <v>93</v>
      </c>
      <c r="W16" t="s">
        <v>93</v>
      </c>
      <c r="X16" t="s">
        <v>93</v>
      </c>
      <c r="Y16" t="s">
        <v>108</v>
      </c>
      <c r="Z16" t="s">
        <v>109</v>
      </c>
      <c r="AA16" t="s">
        <v>93</v>
      </c>
      <c r="AB16" t="s">
        <v>110</v>
      </c>
      <c r="AC16" t="s">
        <v>110</v>
      </c>
      <c r="AD16" s="11">
        <f>-Tabla16[[#This Row],[Valor/Moneda objeto]]</f>
        <v>13521494</v>
      </c>
      <c r="AE16" t="s">
        <v>165</v>
      </c>
    </row>
    <row r="17" spans="1:31" x14ac:dyDescent="0.35">
      <c r="A17" t="s">
        <v>91</v>
      </c>
      <c r="B17" t="s">
        <v>150</v>
      </c>
      <c r="C17" t="s">
        <v>93</v>
      </c>
      <c r="D17" t="s">
        <v>151</v>
      </c>
      <c r="E17" t="s">
        <v>93</v>
      </c>
      <c r="F17" t="s">
        <v>95</v>
      </c>
      <c r="G17" t="s">
        <v>96</v>
      </c>
      <c r="H17" t="s">
        <v>97</v>
      </c>
      <c r="I17" t="s">
        <v>144</v>
      </c>
      <c r="J17" t="s">
        <v>99</v>
      </c>
      <c r="K17" t="s">
        <v>100</v>
      </c>
      <c r="L17" s="28">
        <v>0.57600694444444445</v>
      </c>
      <c r="M17" s="29">
        <v>45727</v>
      </c>
      <c r="N17" t="s">
        <v>152</v>
      </c>
      <c r="O17" t="s">
        <v>153</v>
      </c>
      <c r="P17">
        <v>-10862340</v>
      </c>
      <c r="Q17" t="s">
        <v>103</v>
      </c>
      <c r="R17" t="s">
        <v>104</v>
      </c>
      <c r="S17" t="s">
        <v>145</v>
      </c>
      <c r="T17" t="s">
        <v>146</v>
      </c>
      <c r="U17" t="s">
        <v>136</v>
      </c>
      <c r="V17" t="s">
        <v>93</v>
      </c>
      <c r="W17" t="s">
        <v>154</v>
      </c>
      <c r="X17" t="s">
        <v>93</v>
      </c>
      <c r="Y17" t="s">
        <v>138</v>
      </c>
      <c r="Z17" t="s">
        <v>139</v>
      </c>
      <c r="AA17" t="s">
        <v>155</v>
      </c>
      <c r="AB17" t="s">
        <v>110</v>
      </c>
      <c r="AC17" t="s">
        <v>110</v>
      </c>
      <c r="AD17">
        <f>-Tabla16[[#This Row],[Valor/Moneda objeto]]</f>
        <v>10862340</v>
      </c>
      <c r="AE17" t="s">
        <v>160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3F5BB874270B47ACEB864D57962587" ma:contentTypeVersion="15" ma:contentTypeDescription="Crear nuevo documento." ma:contentTypeScope="" ma:versionID="a958f461c580eadf171ae225860aca21">
  <xsd:schema xmlns:xsd="http://www.w3.org/2001/XMLSchema" xmlns:xs="http://www.w3.org/2001/XMLSchema" xmlns:p="http://schemas.microsoft.com/office/2006/metadata/properties" xmlns:ns2="9da55082-0a09-4bae-9bdc-cfcee34f438e" xmlns:ns3="0af4927a-0e43-4c15-8a11-374b7500570a" targetNamespace="http://schemas.microsoft.com/office/2006/metadata/properties" ma:root="true" ma:fieldsID="c69b1424536ec3a5f2c4040b359356e9" ns2:_="" ns3:_="">
    <xsd:import namespace="9da55082-0a09-4bae-9bdc-cfcee34f438e"/>
    <xsd:import namespace="0af4927a-0e43-4c15-8a11-374b750057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55082-0a09-4bae-9bdc-cfcee34f4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4927a-0e43-4c15-8a11-374b750057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6c0ef4-eaf8-4beb-a3f1-eaa63703a153}" ma:internalName="TaxCatchAll" ma:showField="CatchAllData" ma:web="0af4927a-0e43-4c15-8a11-374b750057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f4927a-0e43-4c15-8a11-374b7500570a" xsi:nil="true"/>
    <lcf76f155ced4ddcb4097134ff3c332f xmlns="9da55082-0a09-4bae-9bdc-cfcee34f43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15EA23-C7D1-4DA9-8CBE-A523A3155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55082-0a09-4bae-9bdc-cfcee34f438e"/>
    <ds:schemaRef ds:uri="0af4927a-0e43-4c15-8a11-374b75005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58EDB6-BB30-46C6-9691-3C03414146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2F0AA0-EBDB-4B29-A395-4A38CC5F595D}">
  <ds:schemaRefs>
    <ds:schemaRef ds:uri="http://schemas.microsoft.com/office/2006/metadata/properties"/>
    <ds:schemaRef ds:uri="http://schemas.microsoft.com/office/infopath/2007/PartnerControls"/>
    <ds:schemaRef ds:uri="0af4927a-0e43-4c15-8a11-374b7500570a"/>
    <ds:schemaRef ds:uri="9da55082-0a09-4bae-9bdc-cfcee34f43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Reporte OPR´s</vt:lpstr>
      <vt:lpstr>Reporte OPR´s Agregadas</vt:lpstr>
      <vt:lpstr>Detalle Activaciones</vt:lpstr>
      <vt:lpstr>Base Activaciones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Concha Arevalo, Gonzalo Guillermo</dc:creator>
  <cp:lastModifiedBy>Aruta Teuber, Matias</cp:lastModifiedBy>
  <dcterms:created xsi:type="dcterms:W3CDTF">2025-07-25T14:30:25Z</dcterms:created>
  <dcterms:modified xsi:type="dcterms:W3CDTF">2025-07-31T14:39:03Z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0x0101008A3F5BB874270B47ACEB864D57962587</vt:lpwstr>
  </property>
</Properties>
</file>